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53222"/>
  <mc:AlternateContent xmlns:mc="http://schemas.openxmlformats.org/markup-compatibility/2006">
    <mc:Choice Requires="x15">
      <x15ac:absPath xmlns:x15ac="http://schemas.microsoft.com/office/spreadsheetml/2010/11/ac" url="\\basp01.intra.minv.sk\DavWWWRoot\projekty\2020\OP ĽZ\RD\Zdielane dokumenty\Vyzvy-Vyzvania\Vyzva voda\Zverejnená 7.12\P1 Formular ZoNFP s prilohami\"/>
    </mc:Choice>
  </mc:AlternateContent>
  <bookViews>
    <workbookView xWindow="0" yWindow="0" windowWidth="28800" windowHeight="12135"/>
  </bookViews>
  <sheets>
    <sheet name="Rozpočet projektu tabuľka" sheetId="1" r:id="rId1"/>
    <sheet name="Manažment detail" sheetId="3" r:id="rId2"/>
    <sheet name="Prieskum trhu" sheetId="4" r:id="rId3"/>
    <sheet name="výberové polia" sheetId="2" state="hidden" r:id="rId4"/>
    <sheet name="Pomocný výpočet max limitov" sheetId="5" r:id="rId5"/>
    <sheet name="limity" sheetId="6" r:id="rId6"/>
  </sheets>
  <externalReferences>
    <externalReference r:id="rId7"/>
    <externalReference r:id="rId8"/>
  </externalReferences>
  <definedNames>
    <definedName name="IaK">#REF!</definedName>
    <definedName name="infAkom">[1]limity!$B$27:$B$31</definedName>
    <definedName name="Informovanie">#REF!</definedName>
    <definedName name="komunik">limity!$B$33:$B$38</definedName>
    <definedName name="_xlnm.Print_Area" localSheetId="1">'Manažment detail'!$A$1:$K$24</definedName>
    <definedName name="_xlnm.Print_Area" localSheetId="4">'Pomocný výpočet max limitov'!$A$1:$E$51</definedName>
    <definedName name="_xlnm.Print_Area" localSheetId="2">'Prieskum trhu'!$A$1:$J$32</definedName>
    <definedName name="_xlnm.Print_Area" localSheetId="0">'Rozpočet projektu tabuľka'!$A$1:$H$60</definedName>
    <definedName name="prieskum">'výberové polia'!$A$16:$A$18</definedName>
    <definedName name="realizácia">'výberové polia'!$A$9:$A$13</definedName>
    <definedName name="stojany">limity!$B$8:$B$9</definedName>
    <definedName name="určenieVýd">'výberové polia'!$A$2:$A$6</definedName>
    <definedName name="Vstojany">limity!$B$7:$B$9</definedName>
    <definedName name="zál.p">[1]limity!$A$49:$A$50</definedName>
    <definedName name="ZP">[2]Limity!$A$35:$A$36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4" i="5" l="1"/>
  <c r="G14" i="4" l="1"/>
  <c r="G12" i="4" l="1"/>
  <c r="G20" i="4" s="1"/>
  <c r="G13" i="4"/>
  <c r="G15" i="4"/>
  <c r="G16" i="4"/>
  <c r="G17" i="4"/>
  <c r="F20" i="4"/>
  <c r="C36" i="6" l="1"/>
  <c r="C32" i="5"/>
  <c r="D30" i="5"/>
  <c r="D31" i="5" s="1"/>
  <c r="C34" i="5" s="1"/>
  <c r="C29" i="5"/>
  <c r="D26" i="5"/>
  <c r="D27" i="5" s="1"/>
  <c r="D23" i="5"/>
  <c r="D24" i="5" s="1"/>
  <c r="C19" i="5"/>
  <c r="D19" i="5" s="1"/>
  <c r="D14" i="5"/>
  <c r="D12" i="5"/>
  <c r="D11" i="5"/>
  <c r="D15" i="5" l="1"/>
  <c r="C33" i="5"/>
  <c r="D33" i="5" s="1"/>
  <c r="D32" i="5"/>
  <c r="D29" i="5"/>
  <c r="D34" i="5"/>
  <c r="D36" i="5" l="1"/>
  <c r="D37" i="5" s="1"/>
  <c r="C40" i="5" l="1"/>
  <c r="D40" i="5" s="1"/>
  <c r="C41" i="5"/>
  <c r="D41" i="5" s="1"/>
  <c r="D43" i="5" l="1"/>
  <c r="D45" i="5" s="1"/>
  <c r="D47" i="5" s="1"/>
  <c r="D49" i="5" s="1"/>
  <c r="E49" i="5" s="1"/>
  <c r="I7" i="3" l="1"/>
  <c r="I13" i="3"/>
  <c r="I6" i="3"/>
  <c r="G19" i="4" l="1"/>
  <c r="G18" i="4"/>
  <c r="I19" i="3" l="1"/>
  <c r="E55" i="1"/>
  <c r="D55" i="1"/>
  <c r="D53" i="1"/>
  <c r="E53" i="1"/>
  <c r="D39" i="1"/>
  <c r="E39" i="1"/>
  <c r="D37" i="1"/>
  <c r="I18" i="3" l="1"/>
  <c r="I17" i="3"/>
  <c r="I16" i="3"/>
  <c r="I15" i="3"/>
  <c r="I14" i="3"/>
  <c r="I11" i="3"/>
  <c r="I5" i="3"/>
  <c r="I12" i="3"/>
  <c r="D24" i="4"/>
  <c r="D17" i="1"/>
  <c r="D22" i="1"/>
  <c r="D27" i="1"/>
  <c r="D32" i="1"/>
  <c r="E15" i="1" l="1"/>
  <c r="E14" i="1"/>
  <c r="D51" i="1"/>
  <c r="D46" i="1"/>
  <c r="E45" i="1"/>
  <c r="E31" i="1"/>
  <c r="E32" i="1" s="1"/>
  <c r="E26" i="1"/>
  <c r="E27" i="1" s="1"/>
  <c r="E21" i="1"/>
  <c r="E22" i="1" s="1"/>
  <c r="E16" i="1"/>
  <c r="E17" i="1" l="1"/>
  <c r="E46" i="1"/>
</calcChain>
</file>

<file path=xl/comments1.xml><?xml version="1.0" encoding="utf-8"?>
<comments xmlns="http://schemas.openxmlformats.org/spreadsheetml/2006/main">
  <authors>
    <author>Autor</author>
    <author xml:space="preserve">metodika2 </author>
    <author>Veronika Jesenská</author>
  </authors>
  <commentList>
    <comment ref="D22" authorId="0" shapeId="0">
      <text>
        <r>
          <rPr>
            <b/>
            <sz val="9"/>
            <color indexed="81"/>
            <rFont val="Calibri"/>
            <family val="2"/>
            <charset val="238"/>
            <scheme val="minor"/>
          </rPr>
          <t xml:space="preserve">vyplniť sumu za stavebné práce bez DPH:
</t>
        </r>
        <r>
          <rPr>
            <i/>
            <sz val="9"/>
            <color indexed="81"/>
            <rFont val="Calibri"/>
            <family val="2"/>
            <charset val="238"/>
            <scheme val="minor"/>
          </rPr>
          <t xml:space="preserve">- v prípade spôsobu realizácie </t>
        </r>
        <r>
          <rPr>
            <b/>
            <i/>
            <sz val="9"/>
            <color indexed="81"/>
            <rFont val="Calibri"/>
            <family val="2"/>
            <charset val="238"/>
            <scheme val="minor"/>
          </rPr>
          <t>A</t>
        </r>
        <r>
          <rPr>
            <i/>
            <sz val="9"/>
            <color indexed="81"/>
            <rFont val="Calibri"/>
            <family val="2"/>
            <charset val="238"/>
            <scheme val="minor"/>
          </rPr>
          <t xml:space="preserve">;
-  v prípade spôsobu realizácie </t>
        </r>
        <r>
          <rPr>
            <b/>
            <i/>
            <sz val="9"/>
            <color indexed="81"/>
            <rFont val="Calibri"/>
            <family val="2"/>
            <charset val="238"/>
            <scheme val="minor"/>
          </rPr>
          <t>C</t>
        </r>
        <r>
          <rPr>
            <i/>
            <sz val="9"/>
            <color indexed="81"/>
            <rFont val="Calibri"/>
            <family val="2"/>
            <charset val="238"/>
            <scheme val="minor"/>
          </rPr>
          <t xml:space="preserve">;
- v prípade kombinácie spôsobu realizácie </t>
        </r>
        <r>
          <rPr>
            <b/>
            <i/>
            <sz val="9"/>
            <color indexed="81"/>
            <rFont val="Calibri"/>
            <family val="2"/>
            <charset val="238"/>
            <scheme val="minor"/>
          </rPr>
          <t xml:space="preserve">A, C </t>
        </r>
        <r>
          <rPr>
            <i/>
            <sz val="9"/>
            <color indexed="81"/>
            <rFont val="Calibri"/>
            <family val="2"/>
            <charset val="238"/>
            <scheme val="minor"/>
          </rPr>
          <t>uviesť súčet stavebných prác za tieto aktivity bez DPH</t>
        </r>
      </text>
    </comment>
    <comment ref="D25" authorId="0" shapeId="0">
      <text>
        <r>
          <rPr>
            <b/>
            <sz val="9"/>
            <color indexed="81"/>
            <rFont val="Calibri"/>
            <family val="2"/>
            <charset val="238"/>
            <scheme val="minor"/>
          </rPr>
          <t xml:space="preserve">vyplniť sumu za stavebné práce bez DPH:
</t>
        </r>
        <r>
          <rPr>
            <i/>
            <sz val="9"/>
            <color indexed="81"/>
            <rFont val="Calibri"/>
            <family val="2"/>
            <charset val="238"/>
            <scheme val="minor"/>
          </rPr>
          <t xml:space="preserve">- v prípade spôsobu realizácie </t>
        </r>
        <r>
          <rPr>
            <b/>
            <i/>
            <sz val="9"/>
            <color indexed="81"/>
            <rFont val="Calibri"/>
            <family val="2"/>
            <charset val="238"/>
            <scheme val="minor"/>
          </rPr>
          <t>B</t>
        </r>
        <r>
          <rPr>
            <i/>
            <sz val="9"/>
            <color indexed="81"/>
            <rFont val="Calibri"/>
            <family val="2"/>
            <charset val="238"/>
            <scheme val="minor"/>
          </rPr>
          <t>;
- v prípade</t>
        </r>
        <r>
          <rPr>
            <b/>
            <i/>
            <sz val="9"/>
            <color indexed="81"/>
            <rFont val="Calibri"/>
            <family val="2"/>
            <charset val="238"/>
            <scheme val="minor"/>
          </rPr>
          <t xml:space="preserve"> kombinácie </t>
        </r>
        <r>
          <rPr>
            <i/>
            <sz val="9"/>
            <color indexed="81"/>
            <rFont val="Calibri"/>
            <family val="2"/>
            <charset val="238"/>
            <scheme val="minor"/>
          </rPr>
          <t xml:space="preserve">spôsobu realizácie </t>
        </r>
        <r>
          <rPr>
            <b/>
            <i/>
            <sz val="9"/>
            <color indexed="81"/>
            <rFont val="Calibri"/>
            <family val="2"/>
            <charset val="238"/>
            <scheme val="minor"/>
          </rPr>
          <t>B a A</t>
        </r>
        <r>
          <rPr>
            <i/>
            <sz val="9"/>
            <color indexed="81"/>
            <rFont val="Calibri"/>
            <family val="2"/>
            <charset val="238"/>
            <scheme val="minor"/>
          </rPr>
          <t xml:space="preserve"> do tejto kolonky uviesť iba sumu stavebných prác bez DPH za aktivitu </t>
        </r>
        <r>
          <rPr>
            <b/>
            <i/>
            <sz val="9"/>
            <color indexed="81"/>
            <rFont val="Calibri"/>
            <family val="2"/>
            <charset val="238"/>
            <scheme val="minor"/>
          </rPr>
          <t>B</t>
        </r>
        <r>
          <rPr>
            <i/>
            <sz val="9"/>
            <color indexed="81"/>
            <rFont val="Calibri"/>
            <family val="2"/>
            <charset val="238"/>
            <scheme val="minor"/>
          </rPr>
          <t xml:space="preserve"> (sumu stavebných prác bez DPH za aktivitu </t>
        </r>
        <r>
          <rPr>
            <b/>
            <i/>
            <sz val="9"/>
            <color indexed="81"/>
            <rFont val="Calibri"/>
            <family val="2"/>
            <charset val="238"/>
            <scheme val="minor"/>
          </rPr>
          <t>A</t>
        </r>
        <r>
          <rPr>
            <i/>
            <sz val="9"/>
            <color indexed="81"/>
            <rFont val="Calibri"/>
            <family val="2"/>
            <charset val="238"/>
            <scheme val="minor"/>
          </rPr>
          <t xml:space="preserve"> je potrebné uviesť do bunky </t>
        </r>
        <r>
          <rPr>
            <b/>
            <i/>
            <sz val="9"/>
            <color indexed="81"/>
            <rFont val="Calibri"/>
            <family val="2"/>
            <charset val="238"/>
            <scheme val="minor"/>
          </rPr>
          <t>"D22"</t>
        </r>
        <r>
          <rPr>
            <i/>
            <sz val="9"/>
            <color indexed="81"/>
            <rFont val="Calibri"/>
            <family val="2"/>
            <charset val="238"/>
            <scheme val="minor"/>
          </rPr>
          <t>)</t>
        </r>
      </text>
    </comment>
    <comment ref="D34" authorId="1" shapeId="0">
      <text>
        <r>
          <rPr>
            <i/>
            <sz val="9"/>
            <color indexed="81"/>
            <rFont val="Segoe UI"/>
            <family val="2"/>
            <charset val="238"/>
          </rPr>
          <t xml:space="preserve">v prípade kombinácie spôsobu realizácie </t>
        </r>
        <r>
          <rPr>
            <b/>
            <i/>
            <sz val="9"/>
            <color indexed="81"/>
            <rFont val="Segoe UI"/>
            <family val="2"/>
            <charset val="238"/>
          </rPr>
          <t>B</t>
        </r>
        <r>
          <rPr>
            <i/>
            <sz val="9"/>
            <color indexed="81"/>
            <rFont val="Segoe UI"/>
            <family val="2"/>
            <charset val="238"/>
          </rPr>
          <t xml:space="preserve"> a </t>
        </r>
        <r>
          <rPr>
            <b/>
            <i/>
            <sz val="9"/>
            <color indexed="81"/>
            <rFont val="Segoe UI"/>
            <family val="2"/>
            <charset val="238"/>
          </rPr>
          <t xml:space="preserve">A </t>
        </r>
        <r>
          <rPr>
            <i/>
            <sz val="9"/>
            <color indexed="81"/>
            <rFont val="Segoe UI"/>
            <family val="2"/>
            <charset val="238"/>
          </rPr>
          <t xml:space="preserve">je oprávneným limitom súčet buniek </t>
        </r>
        <r>
          <rPr>
            <b/>
            <i/>
            <sz val="9"/>
            <color indexed="81"/>
            <rFont val="Segoe UI"/>
            <family val="2"/>
            <charset val="238"/>
          </rPr>
          <t xml:space="preserve">"D33" </t>
        </r>
        <r>
          <rPr>
            <i/>
            <sz val="9"/>
            <color indexed="81"/>
            <rFont val="Segoe UI"/>
            <family val="2"/>
            <charset val="238"/>
          </rPr>
          <t xml:space="preserve">a </t>
        </r>
        <r>
          <rPr>
            <b/>
            <i/>
            <sz val="9"/>
            <color indexed="81"/>
            <rFont val="Segoe UI"/>
            <family val="2"/>
            <charset val="238"/>
          </rPr>
          <t>"D34"</t>
        </r>
        <r>
          <rPr>
            <sz val="9"/>
            <color indexed="81"/>
            <rFont val="Segoe UI"/>
            <family val="2"/>
            <charset val="238"/>
          </rPr>
          <t xml:space="preserve">
</t>
        </r>
      </text>
    </comment>
    <comment ref="D35" authorId="0" shapeId="0">
      <text>
        <r>
          <rPr>
            <b/>
            <sz val="9"/>
            <color indexed="81"/>
            <rFont val="Calibri"/>
            <family val="2"/>
            <charset val="238"/>
            <scheme val="minor"/>
          </rPr>
          <t>vyplniť sumu za interný manažment</t>
        </r>
        <r>
          <rPr>
            <i/>
            <sz val="9"/>
            <color indexed="81"/>
            <rFont val="Calibri"/>
            <family val="2"/>
            <charset val="238"/>
            <scheme val="minor"/>
          </rPr>
          <t xml:space="preserve"> (sumu za celkovú cenu práce za celé obdobie realizácie projektu)</t>
        </r>
      </text>
    </comment>
    <comment ref="D42" authorId="2" shapeId="0">
      <text>
        <r>
          <rPr>
            <b/>
            <sz val="9"/>
            <color indexed="81"/>
            <rFont val="Calibri"/>
            <family val="2"/>
            <charset val="238"/>
            <scheme val="minor"/>
          </rPr>
          <t xml:space="preserve">vyplniť sumu za interný manažment 
</t>
        </r>
        <r>
          <rPr>
            <i/>
            <sz val="9"/>
            <color indexed="81"/>
            <rFont val="Calibri"/>
            <family val="2"/>
            <charset val="238"/>
            <scheme val="minor"/>
          </rPr>
          <t>(sumu za celkovú cenu práce za celé obdobie realizácie projektu)</t>
        </r>
      </text>
    </comment>
  </commentList>
</comments>
</file>

<file path=xl/sharedStrings.xml><?xml version="1.0" encoding="utf-8"?>
<sst xmlns="http://schemas.openxmlformats.org/spreadsheetml/2006/main" count="338" uniqueCount="204">
  <si>
    <t>Špecifikácia výdavkov v rámci skupín výdavkov</t>
  </si>
  <si>
    <t>Príloha č. 8  ŽoNFP</t>
  </si>
  <si>
    <t>Názov žiadateľa :</t>
  </si>
  <si>
    <t>Názov projektu :</t>
  </si>
  <si>
    <r>
      <t>Priame oprávnené výdavky</t>
    </r>
    <r>
      <rPr>
        <b/>
        <vertAlign val="superscript"/>
        <sz val="11"/>
        <rFont val="Calibri"/>
        <family val="2"/>
        <charset val="238"/>
        <scheme val="minor"/>
      </rPr>
      <t xml:space="preserve">1 </t>
    </r>
  </si>
  <si>
    <t>p.č.</t>
  </si>
  <si>
    <t>Názov položky</t>
  </si>
  <si>
    <t xml:space="preserve">  Celkom bez DPH</t>
  </si>
  <si>
    <t>Celkom s DPH</t>
  </si>
  <si>
    <t>Určenie výšky výdavku</t>
  </si>
  <si>
    <r>
      <t>Podrobný komentár k položke</t>
    </r>
    <r>
      <rPr>
        <b/>
        <vertAlign val="superscript"/>
        <sz val="11"/>
        <rFont val="Calibri"/>
        <family val="2"/>
        <charset val="238"/>
        <scheme val="minor"/>
      </rPr>
      <t>2</t>
    </r>
  </si>
  <si>
    <t>1.</t>
  </si>
  <si>
    <t>2.</t>
  </si>
  <si>
    <t>3.</t>
  </si>
  <si>
    <t>Stavebné práce</t>
  </si>
  <si>
    <t>4.</t>
  </si>
  <si>
    <t>Stavebný dozor</t>
  </si>
  <si>
    <t xml:space="preserve">Spolu 021 - Stavby </t>
  </si>
  <si>
    <t>Rezerva</t>
  </si>
  <si>
    <t>Skupina výdavkov 022 - Samostatné hnuteľné veci a súbor hnuteľných vecí</t>
  </si>
  <si>
    <t>Spolu 022 - Samostatné hnuteľné veci a súbor hnuteľných vecí</t>
  </si>
  <si>
    <t>Skupina výdavkov 112 - Zásoby</t>
  </si>
  <si>
    <t>Spolu 112 - Zásoby</t>
  </si>
  <si>
    <t>Spolu  priame oprávnené výdavky </t>
  </si>
  <si>
    <r>
      <t>Nepriame oprávnené výdavky</t>
    </r>
    <r>
      <rPr>
        <b/>
        <vertAlign val="superscript"/>
        <sz val="11"/>
        <rFont val="Calibri"/>
        <family val="2"/>
        <charset val="238"/>
        <scheme val="minor"/>
      </rPr>
      <t>1</t>
    </r>
  </si>
  <si>
    <t>Oprávnený výdavok</t>
  </si>
  <si>
    <t>Spolu nepriame oprávnené výdavky </t>
  </si>
  <si>
    <t>Spolu výdavky za projekt</t>
  </si>
  <si>
    <t>Prípravná a projektová dokumentácia</t>
  </si>
  <si>
    <t>VO neukončené. Cena zistená na základe cenových ponúk/prieskum trhu.</t>
  </si>
  <si>
    <t>VO neukončené. Cena stanovená z projektového rozpočtu oprávnenou osobou/rozpočtárom s overovacou pečiatkou.</t>
  </si>
  <si>
    <t>VO neukončené, cena určená iným spôsobom.</t>
  </si>
  <si>
    <t>VO ukončené, cena určená v zmluve o dielo s úspešným uchádzačom.</t>
  </si>
  <si>
    <t>Cena určená rámcovou zmluvou</t>
  </si>
  <si>
    <r>
      <t xml:space="preserve">Určenie výšky výdavku
</t>
    </r>
    <r>
      <rPr>
        <sz val="9"/>
        <rFont val="Calibri"/>
        <family val="2"/>
        <charset val="238"/>
        <scheme val="minor"/>
      </rPr>
      <t>(vybrať v rozbaľovacom okne)</t>
    </r>
  </si>
  <si>
    <t>Vybavenie</t>
  </si>
  <si>
    <t xml:space="preserve">Skupina výdavkov 021 - Stavby </t>
  </si>
  <si>
    <t>Skupina výdavkov 930 - Rezerva na nepredvídané výdavky</t>
  </si>
  <si>
    <t>Spolu 930 -  Rezerva na nepredvídané výdavky</t>
  </si>
  <si>
    <t>Skupina výdavkov 521 - Mzdové výdavky</t>
  </si>
  <si>
    <t>Spolu 521 - Mzdové výdavky</t>
  </si>
  <si>
    <t>Spolu 518 - Ostatné služby</t>
  </si>
  <si>
    <t>Skupina výdavkov 518 - Ostatné služby</t>
  </si>
  <si>
    <r>
      <rPr>
        <vertAlign val="superscript"/>
        <sz val="10"/>
        <rFont val="Calibri"/>
        <family val="2"/>
        <charset val="238"/>
        <scheme val="minor"/>
      </rPr>
      <t>1</t>
    </r>
    <r>
      <rPr>
        <sz val="10"/>
        <rFont val="Calibri"/>
        <family val="2"/>
        <charset val="238"/>
        <scheme val="minor"/>
      </rPr>
      <t xml:space="preserve"> V prípade, ak si žiadateľ nenárokuje niektorý z výdavkov v rámci skupiny výdavkov, alebo niektorú zo skupiny výdavkov, uvedie pri danom výdavku sumu 0,- EUR, a do ŽoNFP prenesie len sumu za skupinu výdavkov, v rámci ktorej si výdavky nárokuje</t>
    </r>
  </si>
  <si>
    <r>
      <t>Externé služby</t>
    </r>
    <r>
      <rPr>
        <vertAlign val="superscript"/>
        <sz val="11"/>
        <rFont val="Calibri"/>
        <family val="2"/>
        <charset val="238"/>
        <scheme val="minor"/>
      </rPr>
      <t>3</t>
    </r>
  </si>
  <si>
    <r>
      <t>Interný manažment</t>
    </r>
    <r>
      <rPr>
        <vertAlign val="superscript"/>
        <sz val="11"/>
        <rFont val="Calibri"/>
        <family val="2"/>
        <charset val="238"/>
        <scheme val="minor"/>
      </rPr>
      <t>3</t>
    </r>
  </si>
  <si>
    <r>
      <rPr>
        <vertAlign val="superscript"/>
        <sz val="10"/>
        <rFont val="Calibri"/>
        <family val="2"/>
        <charset val="238"/>
        <scheme val="minor"/>
      </rPr>
      <t xml:space="preserve">3 </t>
    </r>
    <r>
      <rPr>
        <sz val="10"/>
        <rFont val="Calibri"/>
        <family val="2"/>
        <charset val="238"/>
        <scheme val="minor"/>
      </rPr>
      <t>Údaj z hárku  "Manažment detail"</t>
    </r>
  </si>
  <si>
    <t>Oprávnené výdavky na interný a externý manažment - rozpis po jednotlivých položkách</t>
  </si>
  <si>
    <t>P.č.</t>
  </si>
  <si>
    <t>Typ manažmentu</t>
  </si>
  <si>
    <t>Činnosť</t>
  </si>
  <si>
    <t>Skupina výdavkov</t>
  </si>
  <si>
    <t>Merná jednotka</t>
  </si>
  <si>
    <t>Jednotková cena</t>
  </si>
  <si>
    <t>Počet jednotiek</t>
  </si>
  <si>
    <t>Celkom</t>
  </si>
  <si>
    <t>Priame výdavky</t>
  </si>
  <si>
    <t>Interný manažment</t>
  </si>
  <si>
    <t>Riadenie projektu</t>
  </si>
  <si>
    <t>521 - Mzdové výdavky</t>
  </si>
  <si>
    <t>hod</t>
  </si>
  <si>
    <t>Spolu Interný manažment</t>
  </si>
  <si>
    <t>Nepriame výdavky</t>
  </si>
  <si>
    <t>Prípravná fáza projektu</t>
  </si>
  <si>
    <t>Realizácia verejného obstarávania</t>
  </si>
  <si>
    <t>Externé služby</t>
  </si>
  <si>
    <t>518 - Ostatné služby</t>
  </si>
  <si>
    <t>5.</t>
  </si>
  <si>
    <t>6.</t>
  </si>
  <si>
    <t>Publicita a informovanosť projektu</t>
  </si>
  <si>
    <t>výroba a osadenie veľkoplošnej reklamnej tabule (panel)</t>
  </si>
  <si>
    <t>ks</t>
  </si>
  <si>
    <t>výroba a osadenie trvalo vysvetľujúcej tabule (pamätná doska)</t>
  </si>
  <si>
    <t>výroba a osadenie informačnej tabule (plagát)</t>
  </si>
  <si>
    <t>Vyhodnotenie prieskumu trhu - výpočet mediánu.</t>
  </si>
  <si>
    <t xml:space="preserve"> </t>
  </si>
  <si>
    <t xml:space="preserve">Obstarávaná zákazka* : </t>
  </si>
  <si>
    <t>Ceny zákazky :</t>
  </si>
  <si>
    <t>Dodávateľ</t>
  </si>
  <si>
    <t>Cena**</t>
  </si>
  <si>
    <t>Dátum</t>
  </si>
  <si>
    <t>Spôsob vykonania prieskumu</t>
  </si>
  <si>
    <t>Poznámka</t>
  </si>
  <si>
    <t>bez DPH</t>
  </si>
  <si>
    <t>s DPH</t>
  </si>
  <si>
    <t>7.</t>
  </si>
  <si>
    <t>8.</t>
  </si>
  <si>
    <t>Medián :</t>
  </si>
  <si>
    <t>Vyhodnotenie prieskumu</t>
  </si>
  <si>
    <t xml:space="preserve">Dodávateľ: </t>
  </si>
  <si>
    <t>ak relevantné</t>
  </si>
  <si>
    <t>Cena s DPH:</t>
  </si>
  <si>
    <t>Zdôvodnenie výberu:</t>
  </si>
  <si>
    <t>V ............................ dňa ...................</t>
  </si>
  <si>
    <t>........................................................................</t>
  </si>
  <si>
    <t>pečiatka a podpis štatutárneho orgánu</t>
  </si>
  <si>
    <t xml:space="preserve">V prípade, ak žiadateľ vykonal viacej prieskumov trhu (t.j. výšku viacerých výdavkov stanovil prieskumom trhu), vyplní a predloží záznam z vyhodnotenia prieskumu trhu samostatne pre každý vykonaný prieskum trhu. Za týmto účelom žiadateľ pre každý ďalší prieskum trhu vytvorí samostatnú  kópiu tohto hárku. </t>
  </si>
  <si>
    <t>-</t>
  </si>
  <si>
    <t>Spolu Externé služby</t>
  </si>
  <si>
    <t>Riadenie projektu - externý manažment</t>
  </si>
  <si>
    <t>Špecifikácia</t>
  </si>
  <si>
    <r>
      <rPr>
        <vertAlign val="superscript"/>
        <sz val="10"/>
        <rFont val="Calibri"/>
        <family val="2"/>
        <charset val="238"/>
        <scheme val="minor"/>
      </rPr>
      <t>2</t>
    </r>
    <r>
      <rPr>
        <sz val="10"/>
        <rFont val="Calibri"/>
        <family val="2"/>
        <charset val="238"/>
        <scheme val="minor"/>
      </rPr>
      <t xml:space="preserve"> Popísať obsah danej položky (relevantné položky majú byť v súlade s popisom v prílohe ŽoNFP "Prieskum trhových cien"), odôvodniť opodstatnenosť každej položky rozpočtu, spôsobu výpočtu výšky oprávnených výdavkov na položky. V prípade potreby rozsiahlejšieho komentára k rozpočtu, tento môže byť vytvorený v dokumente Word a zaradený ako osobitná príloha k tejto prílohe ŽoNFP. Uvedený stĺpec slúži ako podpora pri posúdení oprávnenosti plánovaného rozpočtu projektu v rámci konania o ŽoNFP. Nevzťahuje sa na Interný manažment a Externé služby, tie žiadateľ popíše v hárku "Manažment detail"</t>
    </r>
  </si>
  <si>
    <t>Spôsob realizácie</t>
  </si>
  <si>
    <t>Názov žiadateľa:</t>
  </si>
  <si>
    <t>Názov projektu:</t>
  </si>
  <si>
    <t>Typ aktivity:</t>
  </si>
  <si>
    <t>Hlavná aktivita:</t>
  </si>
  <si>
    <t>Spôsob realizácie:</t>
  </si>
  <si>
    <t>Podpora prístupu k pitnej a úžitkovej vode v prostredí separovaných a segregovaných MRK s dôrazom na nízkonákladové opatrenia ako napr. vŕtanie a kopanie studní</t>
  </si>
  <si>
    <t>Podpora zlepšenia prístupu k pitnej vode</t>
  </si>
  <si>
    <t xml:space="preserve">Kombinácia vybudovania vŕtanej studne a výstavby miestneho potrubného rozvodu pitnej vody od studne k výdajnému miestu </t>
  </si>
  <si>
    <t>Výstavba a rozšírenie miestnych vodovodov/potrubných rozvodov pitnej vody</t>
  </si>
  <si>
    <t xml:space="preserve">Budovanie vŕtaných studní </t>
  </si>
  <si>
    <t>Realizácia úpravní povrchovej vody</t>
  </si>
  <si>
    <t>Kombinácia realizácie úpravne povrchovej vody a miestneho potrubného rozvodu pitnej vody  od úpravne vody k výdajnému miestu</t>
  </si>
  <si>
    <r>
      <t>Podrobný komentár k položke - k spôsobu výpočtu</t>
    </r>
    <r>
      <rPr>
        <vertAlign val="superscript"/>
        <sz val="11"/>
        <rFont val="Calibri"/>
        <family val="2"/>
        <charset val="238"/>
        <scheme val="minor"/>
      </rPr>
      <t>1</t>
    </r>
  </si>
  <si>
    <r>
      <t>Pracovná činnosť vykonávaná v rámci projektu</t>
    </r>
    <r>
      <rPr>
        <vertAlign val="superscript"/>
        <sz val="11"/>
        <rFont val="Calibri"/>
        <family val="2"/>
        <charset val="238"/>
        <scheme val="minor"/>
      </rPr>
      <t>2</t>
    </r>
  </si>
  <si>
    <r>
      <rPr>
        <vertAlign val="superscript"/>
        <sz val="11"/>
        <rFont val="Calibri"/>
        <family val="2"/>
        <charset val="238"/>
        <scheme val="minor"/>
      </rPr>
      <t>1</t>
    </r>
    <r>
      <rPr>
        <sz val="11"/>
        <rFont val="Calibri"/>
        <family val="2"/>
        <charset val="238"/>
        <scheme val="minor"/>
      </rPr>
      <t xml:space="preserve"> Popísať obsah danej položky (vykonávané činnosti, počet hodín na danú činnosť a pod.), odôvodniť opodstatnenosť každej položky rozpočtu, spôsobu výpočtu výšky oprávnených výdavkov na položky. V prípade potreby rozsiahlejšieho komentára k rozpočtu, tento môže byť vytvorený v dokumente Word a zaradený ako osobitná príloha k tejto prílohe ŽoNFP. Uvedený stĺpec slúži ako podpora pri posúdení oprávnenosti plánovaného rozpočtu projektu v rámci konania o ŽoNFP.
V prípade </t>
    </r>
    <r>
      <rPr>
        <b/>
        <sz val="11"/>
        <rFont val="Calibri"/>
        <family val="2"/>
        <charset val="238"/>
        <scheme val="minor"/>
      </rPr>
      <t>Interného</t>
    </r>
    <r>
      <rPr>
        <sz val="11"/>
        <rFont val="Calibri"/>
        <family val="2"/>
        <charset val="238"/>
        <scheme val="minor"/>
      </rPr>
      <t xml:space="preserve"> </t>
    </r>
    <r>
      <rPr>
        <b/>
        <sz val="11"/>
        <rFont val="Calibri"/>
        <family val="2"/>
        <charset val="238"/>
        <scheme val="minor"/>
      </rPr>
      <t xml:space="preserve">manažmentu </t>
    </r>
    <r>
      <rPr>
        <sz val="11"/>
        <rFont val="Calibri"/>
        <family val="2"/>
        <charset val="238"/>
        <scheme val="minor"/>
      </rPr>
      <t>- žiadateľ  uvedie druh pracovného pomeru, mesačný pracovný  rozsah v hod., obsadenie pracovnej pozície súčasným zamestnancom alebo novoprijatým zamestnancom, spôsob určenia jednotkovej ceny.
V prípade</t>
    </r>
    <r>
      <rPr>
        <b/>
        <sz val="11"/>
        <rFont val="Calibri"/>
        <family val="2"/>
        <charset val="238"/>
        <scheme val="minor"/>
      </rPr>
      <t xml:space="preserve"> Externých služieb/ Externého manažmentu</t>
    </r>
    <r>
      <rPr>
        <sz val="11"/>
        <rFont val="Calibri"/>
        <family val="2"/>
        <charset val="238"/>
        <scheme val="minor"/>
      </rPr>
      <t xml:space="preserve"> - žiadateľ  uvedie kým spôsobom a formou bude konkrétne činnosti zabezpečovať, termín plánovaného VO, v prípade, že VO už bolo zrealizované - termín jeho konania a link na zverejnenú uzatvorenú zmluvu.
</t>
    </r>
  </si>
  <si>
    <r>
      <rPr>
        <vertAlign val="superscript"/>
        <sz val="11"/>
        <rFont val="Calibri"/>
        <family val="2"/>
        <charset val="238"/>
        <scheme val="minor"/>
      </rPr>
      <t>2</t>
    </r>
    <r>
      <rPr>
        <sz val="11"/>
        <rFont val="Calibri"/>
        <family val="2"/>
        <charset val="238"/>
        <scheme val="minor"/>
      </rPr>
      <t xml:space="preserve"> V prípade </t>
    </r>
    <r>
      <rPr>
        <b/>
        <sz val="11"/>
        <rFont val="Calibri"/>
        <family val="2"/>
        <charset val="238"/>
        <scheme val="minor"/>
      </rPr>
      <t>Interného manažmentu</t>
    </r>
    <r>
      <rPr>
        <sz val="11"/>
        <rFont val="Calibri"/>
        <family val="2"/>
        <charset val="238"/>
        <scheme val="minor"/>
      </rPr>
      <t xml:space="preserve"> - žiadateľ uvedie hlavné činnosti, ktoré bude zamestnanec v rámci danej činnosti vykonávať.
   V prípade </t>
    </r>
    <r>
      <rPr>
        <b/>
        <sz val="11"/>
        <rFont val="Calibri"/>
        <family val="2"/>
        <charset val="238"/>
        <scheme val="minor"/>
      </rPr>
      <t>Externých služieb/ Externého manažmentu</t>
    </r>
    <r>
      <rPr>
        <sz val="11"/>
        <rFont val="Calibri"/>
        <family val="2"/>
        <charset val="238"/>
        <scheme val="minor"/>
      </rPr>
      <t xml:space="preserve"> - žiadateľ uvedie pracovnú činnosť v rámci projektu, ktorá bude zabezpečovaná externou firmou.</t>
    </r>
  </si>
  <si>
    <t>Spôsob prieskumu:</t>
  </si>
  <si>
    <t>Prieskum z cenníkov verejne dostupných (internet, katalóg)</t>
  </si>
  <si>
    <t xml:space="preserve">Predloženie ponuky od dodávateľa </t>
  </si>
  <si>
    <t>Iný spôsob (vysvetliť v stĺpci poznámka)</t>
  </si>
  <si>
    <r>
      <t>Realizácia verejného obstarávania</t>
    </r>
    <r>
      <rPr>
        <vertAlign val="superscript"/>
        <sz val="11"/>
        <rFont val="Calibri"/>
        <family val="2"/>
        <charset val="238"/>
        <scheme val="minor"/>
      </rPr>
      <t>3</t>
    </r>
  </si>
  <si>
    <r>
      <rPr>
        <vertAlign val="superscript"/>
        <sz val="11"/>
        <rFont val="Calibri"/>
        <family val="2"/>
        <charset val="238"/>
        <scheme val="minor"/>
      </rPr>
      <t>3</t>
    </r>
    <r>
      <rPr>
        <sz val="11"/>
        <rFont val="Calibri"/>
        <family val="2"/>
        <charset val="238"/>
        <scheme val="minor"/>
      </rPr>
      <t xml:space="preserve"> V zmysle MP CKO č. 6, Prílohy č. 1: „</t>
    </r>
    <r>
      <rPr>
        <i/>
        <sz val="11"/>
        <rFont val="Calibri"/>
        <family val="2"/>
        <charset val="238"/>
        <scheme val="minor"/>
      </rPr>
      <t>Ak podiel pracovných činností (alebo pracovných úloh) na projekt, podľa uzatvoreného pracovnoprávneho vzťahu, je nižší ako 50 %, resp. mieru nie je možné jednoznačne určiť, výdavky za vykonávanie týchto činností (úloh) sa zatrieďujú sa do nepriamych výdavkov. Ak je podiel rovný alebo vyšší, výdavky za tieto činnosti  sa zatrieďujú sa do priamych výdavkov.“</t>
    </r>
  </si>
  <si>
    <t>Výpočet finančných a percentuálnych limitov</t>
  </si>
  <si>
    <t>Podpora prístupu k pitnej vode</t>
  </si>
  <si>
    <t>Spôsob realizácie:*</t>
  </si>
  <si>
    <t>A. Výstavba a rozšírenie miestnych vodovodov/potrubných rozvodov pitnej vody</t>
  </si>
  <si>
    <t xml:space="preserve">B. Budovanie vŕtaných studní </t>
  </si>
  <si>
    <t>C. Realizácia úpravní povrchovej vody</t>
  </si>
  <si>
    <t>* povolené sú aj kombinácie, viď Príloha 6 výzvy, časť A</t>
  </si>
  <si>
    <t>Benchmark 
na m</t>
  </si>
  <si>
    <t>Počet m**</t>
  </si>
  <si>
    <t>Celkové oprávnené výdavky projetku vyrátané na základe benchmarku</t>
  </si>
  <si>
    <t>Benchmark 
na projekt</t>
  </si>
  <si>
    <t>Projekt***</t>
  </si>
  <si>
    <r>
      <t>**</t>
    </r>
    <r>
      <rPr>
        <b/>
        <i/>
        <sz val="9"/>
        <color theme="1"/>
        <rFont val="Calibri"/>
        <family val="2"/>
        <charset val="238"/>
        <scheme val="minor"/>
      </rPr>
      <t xml:space="preserve">vyplniť m </t>
    </r>
    <r>
      <rPr>
        <i/>
        <sz val="9"/>
        <color theme="1"/>
        <rFont val="Calibri"/>
        <family val="2"/>
        <charset val="238"/>
        <scheme val="minor"/>
      </rPr>
      <t>(dĺžka trasy budovaného potrubného rozvodu pitnej vody/ vodovodu, resp. hĺbka vŕtanej studne) na základe vypracovanej projektovej dokumentácie</t>
    </r>
  </si>
  <si>
    <r>
      <t xml:space="preserve">*** v prípade realizácie projektu týmto spôsobom, resp. kombinácie, ktorá zahŕňa aj tento spôsob realizácie projektu, </t>
    </r>
    <r>
      <rPr>
        <b/>
        <i/>
        <sz val="9"/>
        <color theme="1"/>
        <rFont val="Calibri"/>
        <family val="2"/>
        <charset val="238"/>
        <scheme val="minor"/>
      </rPr>
      <t>vyplniť "1"</t>
    </r>
  </si>
  <si>
    <t>Maximálne celkové oprávnené výdavky na projekt</t>
  </si>
  <si>
    <t>Počet osôb MRK, ktorým sa v dôsledku realizácie projektu zabezpečí prístup k pitnej vode****</t>
  </si>
  <si>
    <t>Maximálna výška príspevku na 1 osobu MRK</t>
  </si>
  <si>
    <t>**** vyplniť počet osôb MRK</t>
  </si>
  <si>
    <r>
      <t xml:space="preserve">Stavebné práce
</t>
    </r>
    <r>
      <rPr>
        <sz val="10"/>
        <color theme="1"/>
        <rFont val="Calibri"/>
        <family val="2"/>
        <charset val="238"/>
        <scheme val="minor"/>
      </rPr>
      <t xml:space="preserve">- spôsob realizácie </t>
    </r>
    <r>
      <rPr>
        <b/>
        <sz val="10"/>
        <color theme="1"/>
        <rFont val="Calibri"/>
        <family val="2"/>
        <charset val="238"/>
        <scheme val="minor"/>
      </rPr>
      <t xml:space="preserve">A </t>
    </r>
    <r>
      <rPr>
        <sz val="10"/>
        <color theme="1"/>
        <rFont val="Calibri"/>
        <family val="2"/>
        <charset val="238"/>
        <scheme val="minor"/>
      </rPr>
      <t xml:space="preserve">(vodovod), </t>
    </r>
    <r>
      <rPr>
        <b/>
        <sz val="10"/>
        <color theme="1"/>
        <rFont val="Calibri"/>
        <family val="2"/>
        <charset val="238"/>
        <scheme val="minor"/>
      </rPr>
      <t>C</t>
    </r>
    <r>
      <rPr>
        <sz val="10"/>
        <color theme="1"/>
        <rFont val="Calibri"/>
        <family val="2"/>
        <charset val="238"/>
        <scheme val="minor"/>
      </rPr>
      <t xml:space="preserve"> (úpravne povrchových vôd)</t>
    </r>
  </si>
  <si>
    <t>suma bez DPH</t>
  </si>
  <si>
    <t>DPH</t>
  </si>
  <si>
    <r>
      <t xml:space="preserve">Stavebné práce
</t>
    </r>
    <r>
      <rPr>
        <sz val="10"/>
        <color theme="1"/>
        <rFont val="Calibri"/>
        <family val="2"/>
        <charset val="238"/>
        <scheme val="minor"/>
      </rPr>
      <t xml:space="preserve">- spôsob realizácie </t>
    </r>
    <r>
      <rPr>
        <b/>
        <sz val="10"/>
        <color theme="1"/>
        <rFont val="Calibri"/>
        <family val="2"/>
        <charset val="238"/>
        <scheme val="minor"/>
      </rPr>
      <t>B</t>
    </r>
    <r>
      <rPr>
        <sz val="10"/>
        <color theme="1"/>
        <rFont val="Calibri"/>
        <family val="2"/>
        <charset val="238"/>
        <scheme val="minor"/>
      </rPr>
      <t xml:space="preserve"> (vŕtané studne)</t>
    </r>
  </si>
  <si>
    <r>
      <t xml:space="preserve">Limit
</t>
    </r>
    <r>
      <rPr>
        <sz val="11"/>
        <color theme="1"/>
        <rFont val="Calibri"/>
        <family val="2"/>
        <charset val="238"/>
        <scheme val="minor"/>
      </rPr>
      <t>(percentuálny / finančný)</t>
    </r>
  </si>
  <si>
    <t>Maximálny oprávnený výdavok na aktivitu</t>
  </si>
  <si>
    <t>Rezerva na nepredvídané výdavky súvisiace so stavebnými prácami</t>
  </si>
  <si>
    <r>
      <t xml:space="preserve">Vybavenie
</t>
    </r>
    <r>
      <rPr>
        <i/>
        <sz val="10"/>
        <color rgb="FFFF0000"/>
        <rFont val="Calibri"/>
        <family val="2"/>
        <charset val="238"/>
        <scheme val="minor"/>
      </rPr>
      <t>vo vedľajšej bunke zvoliť počet výdajných miest</t>
    </r>
  </si>
  <si>
    <t>suma vybavenia bez DPH</t>
  </si>
  <si>
    <r>
      <t xml:space="preserve">Prípravná a projektová dokumentácia
</t>
    </r>
    <r>
      <rPr>
        <sz val="10"/>
        <color theme="1"/>
        <rFont val="Calibri"/>
        <family val="2"/>
        <charset val="238"/>
        <scheme val="minor"/>
      </rPr>
      <t>- spôsob realizácie</t>
    </r>
    <r>
      <rPr>
        <b/>
        <sz val="10"/>
        <color theme="1"/>
        <rFont val="Calibri"/>
        <family val="2"/>
        <charset val="238"/>
        <scheme val="minor"/>
      </rPr>
      <t xml:space="preserve"> A </t>
    </r>
    <r>
      <rPr>
        <sz val="10"/>
        <color theme="1"/>
        <rFont val="Calibri"/>
        <family val="2"/>
        <charset val="238"/>
        <scheme val="minor"/>
      </rPr>
      <t xml:space="preserve">(vodovod), </t>
    </r>
    <r>
      <rPr>
        <b/>
        <sz val="10"/>
        <color theme="1"/>
        <rFont val="Calibri"/>
        <family val="2"/>
        <charset val="238"/>
        <scheme val="minor"/>
      </rPr>
      <t xml:space="preserve">C </t>
    </r>
    <r>
      <rPr>
        <sz val="10"/>
        <color theme="1"/>
        <rFont val="Calibri"/>
        <family val="2"/>
        <charset val="238"/>
        <scheme val="minor"/>
      </rPr>
      <t>(úpravne povrchových vôd)</t>
    </r>
  </si>
  <si>
    <r>
      <t xml:space="preserve">Prípravná a projektová dokumentácia
</t>
    </r>
    <r>
      <rPr>
        <sz val="10"/>
        <color theme="1"/>
        <rFont val="Calibri"/>
        <family val="2"/>
        <charset val="238"/>
        <scheme val="minor"/>
      </rPr>
      <t xml:space="preserve">- spôsob realizácie </t>
    </r>
    <r>
      <rPr>
        <b/>
        <sz val="10"/>
        <color theme="1"/>
        <rFont val="Calibri"/>
        <family val="2"/>
        <charset val="238"/>
        <scheme val="minor"/>
      </rPr>
      <t>B</t>
    </r>
    <r>
      <rPr>
        <sz val="10"/>
        <color theme="1"/>
        <rFont val="Calibri"/>
        <family val="2"/>
        <charset val="238"/>
        <scheme val="minor"/>
      </rPr>
      <t xml:space="preserve"> (vŕtané studne)</t>
    </r>
  </si>
  <si>
    <t>Interný manažment (osobné výdavky)</t>
  </si>
  <si>
    <t>Suma spolu za Priame výdavky (s DPH)</t>
  </si>
  <si>
    <t>Suma spolu za Priame výdavky (bez DPH)</t>
  </si>
  <si>
    <t>Nepriame  výdavky</t>
  </si>
  <si>
    <t>Maximálna suma nepriamych výdavkov</t>
  </si>
  <si>
    <t>Realizácia procesu VO (Externé služby)</t>
  </si>
  <si>
    <r>
      <t xml:space="preserve">Spolu s externým manažmentom (externé služby) maximálne do limitu nepriamych výdavkov </t>
    </r>
    <r>
      <rPr>
        <b/>
        <i/>
        <sz val="9"/>
        <color rgb="FFFF0000"/>
        <rFont val="Calibri"/>
        <family val="2"/>
        <charset val="238"/>
        <scheme val="minor"/>
      </rPr>
      <t>za podmienky zachovania finančných limitov (EUR/mesiac; EUR/hod).</t>
    </r>
  </si>
  <si>
    <t>Externý manažment (Externé služby)</t>
  </si>
  <si>
    <r>
      <t xml:space="preserve">Spolu s interným manažmentom (osobné výdavky) maximálne do limitu nepriamych výdavkov </t>
    </r>
    <r>
      <rPr>
        <b/>
        <i/>
        <sz val="9"/>
        <color rgb="FFFF0000"/>
        <rFont val="Calibri"/>
        <family val="2"/>
        <charset val="238"/>
        <scheme val="minor"/>
      </rPr>
      <t>za podmienky zachovania finančných limitov (EUR/hod).</t>
    </r>
  </si>
  <si>
    <t>Informovanie a komunikácia</t>
  </si>
  <si>
    <t>vo vedľajšej bunke zvoliť typ</t>
  </si>
  <si>
    <t>Suma spolu za Nepriame  výdavky</t>
  </si>
  <si>
    <t>Celkové oprávnené výdavky projektu (COV)</t>
  </si>
  <si>
    <t>Kontrola celkových oprávnených výdavkov projektu s rozpočtom vyrátaným na základe benchmarku/ finančným limitom</t>
  </si>
  <si>
    <t>Na výpočet maximálnych limitov je potrebné, aby žiadateľ vyplnil relevantné modro podfarbené bunky, resp. vybral z možností v rozbaľovacom okne v modro podfarbených bunkách.</t>
  </si>
  <si>
    <r>
      <t xml:space="preserve">Finančné a percentuálne limity 
</t>
    </r>
    <r>
      <rPr>
        <b/>
        <i/>
        <sz val="12"/>
        <color theme="1"/>
        <rFont val="Calibri"/>
        <family val="2"/>
        <charset val="238"/>
        <scheme val="minor"/>
      </rPr>
      <t>(s výnimkou hodinových / mesačných sadzieb na interný a externý manažment)</t>
    </r>
  </si>
  <si>
    <t>Percentuálne limity s väzbou na priame výdvavky</t>
  </si>
  <si>
    <t>Typ výdavku</t>
  </si>
  <si>
    <t>Popis</t>
  </si>
  <si>
    <t>Percentuálny limit /
Finančný limit</t>
  </si>
  <si>
    <t>Pásmo</t>
  </si>
  <si>
    <t>od</t>
  </si>
  <si>
    <t>do</t>
  </si>
  <si>
    <t>maximálne % z celkových oprávnených výdavkov na stavebné práce s DPH</t>
  </si>
  <si>
    <t>Vybavenie
podľa počtu výdajných miest</t>
  </si>
  <si>
    <t>Neuvedené</t>
  </si>
  <si>
    <t>2 a viac</t>
  </si>
  <si>
    <t>Oprávnené výdavky na stavebné práce bez DPH (v EUR)</t>
  </si>
  <si>
    <t>maximálne %</t>
  </si>
  <si>
    <t>a viac</t>
  </si>
  <si>
    <t>Prípravná a projektová dokumentácia
- spôsob realizácie A (vodovod), C (úpravne povrchových vôd)</t>
  </si>
  <si>
    <t>Prípravná a projektová dokumentácia
- spôsob realizácie B (vŕtané studne)</t>
  </si>
  <si>
    <t>Percentuálne limity s väzbou na nepriame výdvavky</t>
  </si>
  <si>
    <t>Percentuálny limit</t>
  </si>
  <si>
    <t>Celkové priame oprávnené výdavky bez DPH (v EUR)</t>
  </si>
  <si>
    <t>Celkové nepriame výdavky</t>
  </si>
  <si>
    <t>Realizácia procesu VO 
(Externé služby)</t>
  </si>
  <si>
    <t>Externý manažment
(Externé služby)</t>
  </si>
  <si>
    <t>maximálne do limitu nepriamych výdavkov</t>
  </si>
  <si>
    <t>Finančný limit</t>
  </si>
  <si>
    <t>Veľkoplošná reklamná tabuľa (panel)</t>
  </si>
  <si>
    <t>Trvalá vysvetľujúca tabuľa (pamätná doska)</t>
  </si>
  <si>
    <t>Veľkoplošná reklamná tabuľa (panel) a trvalá vysvetľujúca tabuľa (pamätná doska)</t>
  </si>
  <si>
    <t>Informačná tabuľa (plagát)</t>
  </si>
  <si>
    <t>Počet osôb MRK, ktorým sa v dôsledku realizácie projektu zabezpečí prístup k pitnej vode</t>
  </si>
  <si>
    <t>50 – 74 osôb MRK</t>
  </si>
  <si>
    <t>75 – 99 osôb MRK</t>
  </si>
  <si>
    <t>100 – a viac osôb MRK</t>
  </si>
  <si>
    <r>
      <t xml:space="preserve">* Žiadateľ zadefinuje aj hlavné charakteristiky požadovaného tovaru/práce/služby podľa „Výzvy na predloženie cenovej ponuky“ (napr. parametre, kvantita, termín dodania a pod.) 
** </t>
    </r>
    <r>
      <rPr>
        <b/>
        <sz val="11"/>
        <rFont val="Calibri"/>
        <family val="2"/>
        <charset val="238"/>
        <scheme val="minor"/>
      </rPr>
      <t>Ak dodávateľ nie je platca DPH, uvádza sa v poli "cena bez DPH" a v poli "cena s DPH" rovnaká suma.</t>
    </r>
    <r>
      <rPr>
        <sz val="11"/>
        <rFont val="Calibri"/>
        <family val="2"/>
        <charset val="238"/>
        <scheme val="minor"/>
      </rPr>
      <t xml:space="preserve">
SO je oprávnený overiť výšku výdavkov nárokovaných v ŽoNFP na základe žiadateľom vykonaného prieskumu trhu prostredníctvom vykonania svojho prieskumu trhu. V prípade, ak výška výdavkov nárokovaných žiadateľom v rozpočte ŽoNFP prevyšuje ceny identifikované SO na základe ním vykonaného prieskumu trhu, považuje tieto výdavky za nehospodárne, a teda neoprávnené, t. j. maximálna výška oprávnených výdavkov jednotkových cien žiadateľa/prijímateľa je výška oprávnených výdavkov stanovená SO na základe ním vykonaného prieskumu trhu.
Osobitné podmienky pre vykonanie prieskumu trhu budú stanovené vo výzve na predkladanie ŽoNFP. Žiadateľ nepredkladá k záznamu z vyhodnotenia písomného prieskumu trhu ako súčasť ŽoNFP podpornú dokumentáciu, ktorej závery sú zohľadnené v tejto časti prílohy. 
Žiadateľ je povinný uchovávať dokumentáciu k vykonanému prieskumu trhu u seba a v prípade požiadavky SO je povinný kedykoľvek v priebehu schvaľovacieho procesu alebo implementácie projektu predložiť kompletnú dokumentáciu k prieskumu trhu. V prípade, ak sa preukáže, že žiadateľ uviedol v rozpočte projektu sumu, ktorá nie je podložená dokumentáciou zo skutočne vykonaného prieskumu trhu,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
</t>
    </r>
  </si>
  <si>
    <t>Trvalá vysvetľujúca tabuľa (pamätná doska) a informačná tabuľa (plagát)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</si>
</sst>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K_č_-;\-* #,##0.00\ _K_č_-;_-* &quot;-&quot;??\ _K_č_-;_-@_-"/>
    <numFmt numFmtId="165" formatCode="#,##0.00\ &quot;€&quot;"/>
    <numFmt numFmtId="166" formatCode="#,##0.00_ ;\-#,##0.00\ "/>
  </numFmts>
  <fonts count="34" x14ac:knownFonts="1">
    <font>
      <sz val="11"/>
      <color theme="1"/>
      <name val="Calibri"/>
      <family val="2"/>
      <charset val="238"/>
      <scheme val="minor"/>
    </font>
    <font>
      <b/>
      <sz val="11"/>
      <color theme="1"/>
      <name val="Calibri"/>
      <family val="2"/>
      <charset val="238"/>
      <scheme val="minor"/>
    </font>
    <font>
      <sz val="11"/>
      <name val="Calibri"/>
      <family val="2"/>
      <charset val="238"/>
      <scheme val="minor"/>
    </font>
    <font>
      <b/>
      <sz val="11"/>
      <name val="Calibri"/>
      <family val="2"/>
      <charset val="238"/>
      <scheme val="minor"/>
    </font>
    <font>
      <b/>
      <vertAlign val="superscript"/>
      <sz val="11"/>
      <name val="Calibri"/>
      <family val="2"/>
      <charset val="238"/>
      <scheme val="minor"/>
    </font>
    <font>
      <sz val="10"/>
      <name val="Arial"/>
      <family val="2"/>
      <charset val="238"/>
    </font>
    <font>
      <vertAlign val="superscript"/>
      <sz val="11"/>
      <name val="Calibri"/>
      <family val="2"/>
      <charset val="238"/>
      <scheme val="minor"/>
    </font>
    <font>
      <sz val="9"/>
      <color theme="1"/>
      <name val="Calibri"/>
      <family val="2"/>
      <charset val="238"/>
      <scheme val="minor"/>
    </font>
    <font>
      <sz val="9"/>
      <name val="Calibri"/>
      <family val="2"/>
      <charset val="238"/>
      <scheme val="minor"/>
    </font>
    <font>
      <sz val="10"/>
      <name val="Calibri"/>
      <family val="2"/>
      <charset val="238"/>
      <scheme val="minor"/>
    </font>
    <font>
      <vertAlign val="superscript"/>
      <sz val="10"/>
      <name val="Calibri"/>
      <family val="2"/>
      <charset val="238"/>
      <scheme val="minor"/>
    </font>
    <font>
      <b/>
      <sz val="12"/>
      <name val="Calibri"/>
      <family val="2"/>
      <charset val="238"/>
      <scheme val="minor"/>
    </font>
    <font>
      <i/>
      <sz val="11"/>
      <name val="Calibri"/>
      <family val="2"/>
      <charset val="238"/>
      <scheme val="minor"/>
    </font>
    <font>
      <sz val="12"/>
      <name val="Calibri"/>
      <family val="2"/>
      <charset val="238"/>
      <scheme val="minor"/>
    </font>
    <font>
      <sz val="11"/>
      <color theme="1"/>
      <name val="Calibri"/>
      <family val="2"/>
      <charset val="238"/>
      <scheme val="minor"/>
    </font>
    <font>
      <sz val="11"/>
      <color theme="1"/>
      <name val="Calibri"/>
      <family val="2"/>
      <scheme val="minor"/>
    </font>
    <font>
      <b/>
      <sz val="14"/>
      <color theme="1"/>
      <name val="Calibri"/>
      <family val="2"/>
      <charset val="238"/>
      <scheme val="minor"/>
    </font>
    <font>
      <b/>
      <sz val="13"/>
      <color theme="1"/>
      <name val="Calibri"/>
      <family val="2"/>
      <charset val="238"/>
      <scheme val="minor"/>
    </font>
    <font>
      <i/>
      <sz val="9"/>
      <color theme="1"/>
      <name val="Calibri"/>
      <family val="2"/>
      <charset val="238"/>
      <scheme val="minor"/>
    </font>
    <font>
      <b/>
      <sz val="10"/>
      <color theme="1"/>
      <name val="Calibri"/>
      <family val="2"/>
      <charset val="238"/>
      <scheme val="minor"/>
    </font>
    <font>
      <b/>
      <i/>
      <sz val="9"/>
      <color theme="1"/>
      <name val="Calibri"/>
      <family val="2"/>
      <charset val="238"/>
      <scheme val="minor"/>
    </font>
    <font>
      <sz val="10"/>
      <color theme="1"/>
      <name val="Calibri"/>
      <family val="2"/>
      <charset val="238"/>
      <scheme val="minor"/>
    </font>
    <font>
      <i/>
      <sz val="10"/>
      <color rgb="FFFF0000"/>
      <name val="Calibri"/>
      <family val="2"/>
      <charset val="238"/>
      <scheme val="minor"/>
    </font>
    <font>
      <sz val="10"/>
      <color theme="1"/>
      <name val="Calibri"/>
      <family val="2"/>
      <scheme val="minor"/>
    </font>
    <font>
      <b/>
      <i/>
      <sz val="9"/>
      <color rgb="FFFF0000"/>
      <name val="Calibri"/>
      <family val="2"/>
      <charset val="238"/>
      <scheme val="minor"/>
    </font>
    <font>
      <b/>
      <sz val="12"/>
      <color theme="1"/>
      <name val="Calibri"/>
      <family val="2"/>
      <charset val="238"/>
      <scheme val="minor"/>
    </font>
    <font>
      <b/>
      <i/>
      <sz val="11"/>
      <color theme="1"/>
      <name val="Calibri"/>
      <family val="2"/>
      <charset val="238"/>
      <scheme val="minor"/>
    </font>
    <font>
      <b/>
      <sz val="9"/>
      <color indexed="81"/>
      <name val="Calibri"/>
      <family val="2"/>
      <charset val="238"/>
      <scheme val="minor"/>
    </font>
    <font>
      <i/>
      <sz val="9"/>
      <color indexed="81"/>
      <name val="Calibri"/>
      <family val="2"/>
      <charset val="238"/>
      <scheme val="minor"/>
    </font>
    <font>
      <b/>
      <i/>
      <sz val="12"/>
      <color theme="1"/>
      <name val="Calibri"/>
      <family val="2"/>
      <charset val="238"/>
      <scheme val="minor"/>
    </font>
    <font>
      <b/>
      <i/>
      <sz val="9"/>
      <color indexed="81"/>
      <name val="Calibri"/>
      <family val="2"/>
      <charset val="238"/>
      <scheme val="minor"/>
    </font>
    <font>
      <sz val="9"/>
      <color indexed="81"/>
      <name val="Segoe UI"/>
      <family val="2"/>
      <charset val="238"/>
    </font>
    <font>
      <b/>
      <i/>
      <sz val="9"/>
      <color indexed="81"/>
      <name val="Segoe UI"/>
      <family val="2"/>
      <charset val="238"/>
    </font>
    <font>
      <i/>
      <sz val="9"/>
      <color indexed="81"/>
      <name val="Segoe UI"/>
      <family val="2"/>
      <charset val="238"/>
    </font>
  </fonts>
  <fills count="9">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FBD4B4"/>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rgb="FFFBE4D5"/>
        <bgColor indexed="64"/>
      </patternFill>
    </fill>
  </fills>
  <borders count="66">
    <border>
      <left/>
      <right/>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medium">
        <color auto="1"/>
      </left>
      <right style="thin">
        <color indexed="64"/>
      </right>
      <top style="thin">
        <color auto="1"/>
      </top>
      <bottom style="medium">
        <color auto="1"/>
      </bottom>
      <diagonal/>
    </border>
    <border>
      <left style="thin">
        <color auto="1"/>
      </left>
      <right style="thin">
        <color auto="1"/>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top style="medium">
        <color indexed="64"/>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thin">
        <color auto="1"/>
      </right>
      <top/>
      <bottom style="thin">
        <color auto="1"/>
      </bottom>
      <diagonal/>
    </border>
    <border>
      <left style="thin">
        <color auto="1"/>
      </left>
      <right style="medium">
        <color indexed="64"/>
      </right>
      <top/>
      <bottom style="thin">
        <color auto="1"/>
      </bottom>
      <diagonal/>
    </border>
    <border>
      <left/>
      <right/>
      <top/>
      <bottom style="thin">
        <color indexed="64"/>
      </bottom>
      <diagonal/>
    </border>
    <border>
      <left style="medium">
        <color auto="1"/>
      </left>
      <right style="medium">
        <color auto="1"/>
      </right>
      <top style="medium">
        <color auto="1"/>
      </top>
      <bottom style="medium">
        <color auto="1"/>
      </bottom>
      <diagonal/>
    </border>
    <border>
      <left style="thin">
        <color auto="1"/>
      </left>
      <right style="medium">
        <color indexed="64"/>
      </right>
      <top style="medium">
        <color indexed="64"/>
      </top>
      <bottom style="thin">
        <color auto="1"/>
      </bottom>
      <diagonal/>
    </border>
    <border>
      <left/>
      <right style="medium">
        <color auto="1"/>
      </right>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diagonalUp="1">
      <left style="medium">
        <color auto="1"/>
      </left>
      <right/>
      <top style="medium">
        <color auto="1"/>
      </top>
      <bottom style="medium">
        <color auto="1"/>
      </bottom>
      <diagonal style="thin">
        <color auto="1"/>
      </diagonal>
    </border>
    <border diagonalUp="1">
      <left/>
      <right style="medium">
        <color auto="1"/>
      </right>
      <top style="medium">
        <color auto="1"/>
      </top>
      <bottom style="medium">
        <color auto="1"/>
      </bottom>
      <diagonal style="thin">
        <color auto="1"/>
      </diagonal>
    </border>
    <border>
      <left style="thin">
        <color auto="1"/>
      </left>
      <right style="medium">
        <color auto="1"/>
      </right>
      <top style="thin">
        <color auto="1"/>
      </top>
      <bottom style="medium">
        <color auto="1"/>
      </bottom>
      <diagonal/>
    </border>
    <border>
      <left/>
      <right style="thin">
        <color indexed="64"/>
      </right>
      <top/>
      <bottom/>
      <diagonal/>
    </border>
    <border>
      <left style="thin">
        <color auto="1"/>
      </left>
      <right style="thin">
        <color auto="1"/>
      </right>
      <top/>
      <bottom/>
      <diagonal/>
    </border>
    <border>
      <left style="thin">
        <color indexed="64"/>
      </left>
      <right/>
      <top/>
      <bottom/>
      <diagonal/>
    </border>
    <border>
      <left style="thin">
        <color auto="1"/>
      </left>
      <right style="thin">
        <color auto="1"/>
      </right>
      <top style="thin">
        <color auto="1"/>
      </top>
      <bottom/>
      <diagonal/>
    </border>
    <border>
      <left/>
      <right style="thin">
        <color indexed="64"/>
      </right>
      <top/>
      <bottom style="thin">
        <color indexed="64"/>
      </bottom>
      <diagonal/>
    </border>
    <border>
      <left/>
      <right/>
      <top style="thin">
        <color indexed="64"/>
      </top>
      <bottom/>
      <diagonal/>
    </border>
    <border>
      <left/>
      <right style="thin">
        <color auto="1"/>
      </right>
      <top style="thin">
        <color auto="1"/>
      </top>
      <bottom/>
      <diagonal/>
    </border>
    <border>
      <left style="thin">
        <color indexed="64"/>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auto="1"/>
      </left>
      <right style="thin">
        <color indexed="64"/>
      </right>
      <top style="thin">
        <color auto="1"/>
      </top>
      <bottom/>
      <diagonal/>
    </border>
    <border>
      <left style="medium">
        <color auto="1"/>
      </left>
      <right style="thin">
        <color indexed="64"/>
      </right>
      <top/>
      <bottom/>
      <diagonal/>
    </border>
    <border>
      <left style="thin">
        <color auto="1"/>
      </left>
      <right style="medium">
        <color auto="1"/>
      </right>
      <top style="thin">
        <color auto="1"/>
      </top>
      <bottom/>
      <diagonal/>
    </border>
    <border>
      <left/>
      <right style="thin">
        <color indexed="64"/>
      </right>
      <top style="medium">
        <color indexed="64"/>
      </top>
      <bottom style="medium">
        <color indexed="64"/>
      </bottom>
      <diagonal/>
    </border>
    <border>
      <left style="thin">
        <color auto="1"/>
      </left>
      <right style="thin">
        <color auto="1"/>
      </right>
      <top style="medium">
        <color indexed="64"/>
      </top>
      <bottom style="medium">
        <color indexed="64"/>
      </bottom>
      <diagonal/>
    </border>
    <border diagonalUp="1">
      <left style="thin">
        <color auto="1"/>
      </left>
      <right/>
      <top style="medium">
        <color indexed="64"/>
      </top>
      <bottom style="medium">
        <color indexed="64"/>
      </bottom>
      <diagonal style="thin">
        <color auto="1"/>
      </diagonal>
    </border>
    <border>
      <left style="medium">
        <color auto="1"/>
      </left>
      <right style="thin">
        <color auto="1"/>
      </right>
      <top/>
      <bottom style="thin">
        <color auto="1"/>
      </bottom>
      <diagonal/>
    </border>
    <border diagonalUp="1">
      <left style="thin">
        <color indexed="64"/>
      </left>
      <right style="thin">
        <color indexed="64"/>
      </right>
      <top style="medium">
        <color indexed="64"/>
      </top>
      <bottom style="medium">
        <color indexed="64"/>
      </bottom>
      <diagonal style="thin">
        <color auto="1"/>
      </diagonal>
    </border>
    <border diagonalUp="1">
      <left style="thin">
        <color indexed="64"/>
      </left>
      <right style="medium">
        <color indexed="64"/>
      </right>
      <top style="medium">
        <color indexed="64"/>
      </top>
      <bottom style="medium">
        <color indexed="64"/>
      </bottom>
      <diagonal style="thin">
        <color auto="1"/>
      </diagonal>
    </border>
    <border>
      <left style="thin">
        <color auto="1"/>
      </left>
      <right style="thin">
        <color auto="1"/>
      </right>
      <top/>
      <bottom style="medium">
        <color auto="1"/>
      </bottom>
      <diagonal/>
    </border>
    <border>
      <left style="medium">
        <color auto="1"/>
      </left>
      <right/>
      <top style="thin">
        <color auto="1"/>
      </top>
      <bottom/>
      <diagonal/>
    </border>
    <border>
      <left/>
      <right style="medium">
        <color auto="1"/>
      </right>
      <top style="thin">
        <color auto="1"/>
      </top>
      <bottom/>
      <diagonal/>
    </border>
    <border>
      <left style="medium">
        <color auto="1"/>
      </left>
      <right/>
      <top/>
      <bottom style="thin">
        <color auto="1"/>
      </bottom>
      <diagonal/>
    </border>
    <border diagonalUp="1">
      <left style="medium">
        <color indexed="64"/>
      </left>
      <right/>
      <top style="thin">
        <color indexed="64"/>
      </top>
      <bottom style="thin">
        <color auto="1"/>
      </bottom>
      <diagonal style="thin">
        <color indexed="64"/>
      </diagonal>
    </border>
    <border diagonalUp="1">
      <left/>
      <right style="thin">
        <color auto="1"/>
      </right>
      <top style="thin">
        <color indexed="64"/>
      </top>
      <bottom style="thin">
        <color auto="1"/>
      </bottom>
      <diagonal style="thin">
        <color indexed="64"/>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medium">
        <color auto="1"/>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auto="1"/>
      </right>
      <top style="medium">
        <color indexed="64"/>
      </top>
      <bottom/>
      <diagonal/>
    </border>
  </borders>
  <cellStyleXfs count="5">
    <xf numFmtId="0" fontId="0" fillId="0" borderId="0"/>
    <xf numFmtId="164" fontId="5" fillId="0" borderId="0" applyFont="0" applyFill="0" applyBorder="0" applyAlignment="0" applyProtection="0"/>
    <xf numFmtId="0" fontId="5" fillId="0" borderId="0"/>
    <xf numFmtId="0" fontId="5" fillId="0" borderId="0"/>
    <xf numFmtId="0" fontId="15" fillId="0" borderId="0"/>
  </cellStyleXfs>
  <cellXfs count="427">
    <xf numFmtId="0" fontId="0" fillId="0" borderId="0" xfId="0"/>
    <xf numFmtId="2" fontId="2" fillId="0" borderId="0" xfId="0" applyNumberFormat="1" applyFont="1"/>
    <xf numFmtId="2" fontId="2" fillId="0" borderId="0" xfId="0" applyNumberFormat="1" applyFont="1" applyBorder="1" applyAlignment="1"/>
    <xf numFmtId="2" fontId="2" fillId="0" borderId="0" xfId="0" applyNumberFormat="1" applyFont="1" applyBorder="1" applyAlignment="1">
      <alignment horizontal="right" vertical="center"/>
    </xf>
    <xf numFmtId="2" fontId="2" fillId="0" borderId="0" xfId="0" applyNumberFormat="1" applyFont="1" applyBorder="1" applyAlignment="1">
      <alignment horizontal="center"/>
    </xf>
    <xf numFmtId="0" fontId="2" fillId="0" borderId="14" xfId="0" applyFont="1" applyFill="1" applyBorder="1" applyAlignment="1">
      <alignment horizontal="left" vertical="center" wrapText="1"/>
    </xf>
    <xf numFmtId="165" fontId="2" fillId="0" borderId="14" xfId="1" applyNumberFormat="1" applyFont="1" applyBorder="1" applyAlignment="1" applyProtection="1">
      <alignment horizontal="right" vertical="center" wrapText="1"/>
      <protection hidden="1"/>
    </xf>
    <xf numFmtId="165" fontId="2" fillId="2" borderId="14" xfId="1" applyNumberFormat="1" applyFont="1" applyFill="1" applyBorder="1" applyAlignment="1" applyProtection="1">
      <alignment horizontal="left" vertical="center" wrapText="1"/>
      <protection locked="0" hidden="1"/>
    </xf>
    <xf numFmtId="2" fontId="3" fillId="3" borderId="19" xfId="0" applyNumberFormat="1" applyFont="1" applyFill="1" applyBorder="1" applyAlignment="1">
      <alignment horizontal="left" vertical="center"/>
    </xf>
    <xf numFmtId="2" fontId="3" fillId="3" borderId="0" xfId="0" applyNumberFormat="1" applyFont="1" applyFill="1" applyBorder="1" applyAlignment="1">
      <alignment horizontal="left" vertical="center"/>
    </xf>
    <xf numFmtId="165" fontId="3" fillId="3" borderId="0" xfId="1" applyNumberFormat="1" applyFont="1" applyFill="1" applyBorder="1" applyAlignment="1" applyProtection="1">
      <alignment horizontal="right" vertical="center" wrapText="1"/>
      <protection hidden="1"/>
    </xf>
    <xf numFmtId="165" fontId="2" fillId="3" borderId="0" xfId="1" applyNumberFormat="1" applyFont="1" applyFill="1" applyBorder="1" applyAlignment="1" applyProtection="1">
      <alignment horizontal="center" vertical="center" wrapText="1"/>
      <protection locked="0" hidden="1"/>
    </xf>
    <xf numFmtId="165" fontId="2" fillId="3" borderId="20" xfId="1" applyNumberFormat="1" applyFont="1" applyFill="1" applyBorder="1" applyAlignment="1" applyProtection="1">
      <alignment horizontal="center" vertical="center" wrapText="1"/>
      <protection locked="0" hidden="1"/>
    </xf>
    <xf numFmtId="2" fontId="2" fillId="3" borderId="0" xfId="0" applyNumberFormat="1" applyFont="1" applyFill="1"/>
    <xf numFmtId="2" fontId="3" fillId="0" borderId="19" xfId="0" applyNumberFormat="1" applyFont="1" applyFill="1" applyBorder="1" applyAlignment="1">
      <alignment horizontal="left" vertical="center"/>
    </xf>
    <xf numFmtId="165" fontId="3" fillId="0" borderId="0" xfId="1" applyNumberFormat="1" applyFont="1" applyFill="1" applyBorder="1" applyAlignment="1" applyProtection="1">
      <alignment horizontal="right" vertical="center" wrapText="1"/>
      <protection hidden="1"/>
    </xf>
    <xf numFmtId="165" fontId="2" fillId="0" borderId="0" xfId="1" applyNumberFormat="1" applyFont="1" applyFill="1" applyBorder="1" applyAlignment="1" applyProtection="1">
      <alignment horizontal="center" vertical="center" wrapText="1"/>
      <protection locked="0" hidden="1"/>
    </xf>
    <xf numFmtId="2" fontId="2" fillId="0" borderId="14" xfId="0" applyNumberFormat="1" applyFont="1" applyFill="1" applyBorder="1" applyAlignment="1">
      <alignment vertical="center" wrapText="1"/>
    </xf>
    <xf numFmtId="165" fontId="2" fillId="2" borderId="21" xfId="1" applyNumberFormat="1" applyFont="1" applyFill="1" applyBorder="1" applyAlignment="1" applyProtection="1">
      <alignment horizontal="left" vertical="center" wrapText="1"/>
      <protection locked="0" hidden="1"/>
    </xf>
    <xf numFmtId="2" fontId="2" fillId="0" borderId="0" xfId="0" applyNumberFormat="1" applyFont="1" applyFill="1" applyBorder="1"/>
    <xf numFmtId="2" fontId="3" fillId="0" borderId="20" xfId="0" applyNumberFormat="1" applyFont="1" applyFill="1" applyBorder="1" applyAlignment="1">
      <alignment horizontal="left" vertical="center"/>
    </xf>
    <xf numFmtId="0" fontId="2" fillId="0" borderId="14" xfId="0" applyFont="1" applyFill="1" applyBorder="1" applyAlignment="1" applyProtection="1">
      <alignment horizontal="left" vertical="center" wrapText="1"/>
      <protection locked="0"/>
    </xf>
    <xf numFmtId="2" fontId="2" fillId="0" borderId="0" xfId="0" applyNumberFormat="1" applyFont="1" applyBorder="1"/>
    <xf numFmtId="2" fontId="3" fillId="0" borderId="0" xfId="0" applyNumberFormat="1" applyFont="1" applyFill="1" applyBorder="1" applyAlignment="1">
      <alignment horizontal="justify" wrapText="1"/>
    </xf>
    <xf numFmtId="165" fontId="3" fillId="0" borderId="0" xfId="1" applyNumberFormat="1" applyFont="1" applyFill="1" applyBorder="1" applyAlignment="1">
      <alignment horizontal="right" wrapText="1"/>
    </xf>
    <xf numFmtId="2" fontId="2" fillId="0" borderId="0" xfId="0" applyNumberFormat="1" applyFont="1" applyFill="1" applyBorder="1" applyAlignment="1">
      <alignment horizontal="center" wrapText="1"/>
    </xf>
    <xf numFmtId="0" fontId="2" fillId="0" borderId="14" xfId="2" applyFont="1" applyFill="1" applyBorder="1" applyAlignment="1">
      <alignment horizontal="left" vertical="center" wrapText="1"/>
    </xf>
    <xf numFmtId="165" fontId="3" fillId="3" borderId="0" xfId="1" applyNumberFormat="1" applyFont="1" applyFill="1" applyBorder="1" applyAlignment="1" applyProtection="1">
      <alignment horizontal="center" vertical="center" wrapText="1"/>
      <protection hidden="1"/>
    </xf>
    <xf numFmtId="2" fontId="3" fillId="0" borderId="0" xfId="1" applyNumberFormat="1" applyFont="1" applyFill="1" applyBorder="1" applyAlignment="1">
      <alignment horizontal="right" vertical="center" wrapText="1"/>
    </xf>
    <xf numFmtId="2" fontId="3" fillId="0" borderId="0" xfId="0" applyNumberFormat="1" applyFont="1" applyFill="1" applyBorder="1" applyAlignment="1">
      <alignment horizontal="justify" vertical="center" wrapText="1"/>
    </xf>
    <xf numFmtId="165" fontId="3" fillId="0" borderId="0" xfId="1" applyNumberFormat="1" applyFont="1" applyFill="1" applyBorder="1" applyAlignment="1">
      <alignment horizontal="right" vertical="center" wrapText="1"/>
    </xf>
    <xf numFmtId="2" fontId="2" fillId="0" borderId="0" xfId="0" applyNumberFormat="1" applyFont="1" applyFill="1" applyBorder="1" applyAlignment="1">
      <alignment horizontal="center" vertical="center" wrapText="1"/>
    </xf>
    <xf numFmtId="2" fontId="2" fillId="0" borderId="0" xfId="0" applyNumberFormat="1" applyFont="1" applyAlignment="1">
      <alignment horizontal="left" wrapText="1"/>
    </xf>
    <xf numFmtId="2" fontId="2" fillId="0" borderId="0" xfId="0" applyNumberFormat="1" applyFont="1" applyAlignment="1">
      <alignment vertical="center"/>
    </xf>
    <xf numFmtId="2" fontId="3" fillId="5" borderId="13" xfId="0" applyNumberFormat="1" applyFont="1" applyFill="1" applyBorder="1" applyAlignment="1">
      <alignment horizontal="center" vertical="center" wrapText="1"/>
    </xf>
    <xf numFmtId="2" fontId="3" fillId="5" borderId="14" xfId="0" applyNumberFormat="1" applyFont="1" applyFill="1" applyBorder="1" applyAlignment="1">
      <alignment horizontal="justify" vertical="center" wrapText="1"/>
    </xf>
    <xf numFmtId="2" fontId="3" fillId="5" borderId="14" xfId="0" applyNumberFormat="1" applyFont="1" applyFill="1" applyBorder="1" applyAlignment="1">
      <alignment horizontal="center" vertical="center" wrapText="1"/>
    </xf>
    <xf numFmtId="2" fontId="3" fillId="5" borderId="15" xfId="0" applyNumberFormat="1" applyFont="1" applyFill="1" applyBorder="1" applyAlignment="1">
      <alignment horizontal="center" vertical="center" wrapText="1"/>
    </xf>
    <xf numFmtId="165" fontId="3" fillId="5" borderId="14" xfId="1" applyNumberFormat="1" applyFont="1" applyFill="1" applyBorder="1" applyAlignment="1" applyProtection="1">
      <alignment horizontal="right" vertical="center" wrapText="1"/>
      <protection hidden="1"/>
    </xf>
    <xf numFmtId="0" fontId="1" fillId="0" borderId="0" xfId="0" applyFont="1"/>
    <xf numFmtId="0" fontId="7" fillId="0" borderId="0" xfId="0" applyFont="1" applyAlignment="1">
      <alignment vertical="center" wrapText="1"/>
    </xf>
    <xf numFmtId="0" fontId="0" fillId="0" borderId="0" xfId="0" applyAlignment="1">
      <alignment vertical="center"/>
    </xf>
    <xf numFmtId="165" fontId="8" fillId="2" borderId="14" xfId="1" applyNumberFormat="1" applyFont="1" applyFill="1" applyBorder="1" applyAlignment="1" applyProtection="1">
      <alignment horizontal="center" vertical="center" wrapText="1"/>
      <protection locked="0" hidden="1"/>
    </xf>
    <xf numFmtId="165" fontId="2" fillId="5" borderId="14" xfId="1" applyNumberFormat="1" applyFont="1" applyFill="1" applyBorder="1" applyAlignment="1" applyProtection="1">
      <alignment horizontal="left" vertical="center" wrapText="1"/>
      <protection locked="0" hidden="1"/>
    </xf>
    <xf numFmtId="2" fontId="2" fillId="5" borderId="13" xfId="0" applyNumberFormat="1" applyFont="1" applyFill="1" applyBorder="1" applyAlignment="1">
      <alignment horizontal="center" vertical="center"/>
    </xf>
    <xf numFmtId="0" fontId="2" fillId="5" borderId="15" xfId="0" applyFont="1" applyFill="1" applyBorder="1" applyAlignment="1" applyProtection="1">
      <alignment horizontal="left" vertical="center" wrapText="1"/>
      <protection locked="0"/>
    </xf>
    <xf numFmtId="165" fontId="3" fillId="6" borderId="24" xfId="1" applyNumberFormat="1" applyFont="1" applyFill="1" applyBorder="1" applyAlignment="1">
      <alignment horizontal="right" vertical="center" wrapText="1"/>
    </xf>
    <xf numFmtId="0" fontId="9" fillId="2" borderId="15" xfId="0" applyFont="1" applyFill="1" applyBorder="1" applyAlignment="1" applyProtection="1">
      <alignment horizontal="left" vertical="center" wrapText="1"/>
      <protection locked="0"/>
    </xf>
    <xf numFmtId="2" fontId="2" fillId="0" borderId="0" xfId="0" applyNumberFormat="1" applyFont="1" applyAlignment="1">
      <alignment wrapText="1"/>
    </xf>
    <xf numFmtId="0" fontId="2" fillId="0" borderId="0" xfId="3" applyFont="1"/>
    <xf numFmtId="0" fontId="2" fillId="0" borderId="14" xfId="3" applyFont="1" applyFill="1" applyBorder="1" applyAlignment="1">
      <alignment horizontal="left" vertical="center" wrapText="1"/>
    </xf>
    <xf numFmtId="0" fontId="2" fillId="0" borderId="14" xfId="3" applyFont="1" applyFill="1" applyBorder="1" applyAlignment="1" applyProtection="1">
      <alignment horizontal="left" vertical="center" wrapText="1"/>
      <protection locked="0"/>
    </xf>
    <xf numFmtId="2" fontId="2" fillId="2" borderId="14" xfId="3" applyNumberFormat="1" applyFont="1" applyFill="1" applyBorder="1" applyAlignment="1">
      <alignment horizontal="center" vertical="center" wrapText="1"/>
    </xf>
    <xf numFmtId="165" fontId="2" fillId="2" borderId="14" xfId="1" applyNumberFormat="1" applyFont="1" applyFill="1" applyBorder="1" applyAlignment="1" applyProtection="1">
      <alignment horizontal="center" vertical="center" wrapText="1"/>
      <protection locked="0"/>
    </xf>
    <xf numFmtId="2" fontId="2" fillId="2" borderId="14" xfId="3" applyNumberFormat="1" applyFont="1" applyFill="1" applyBorder="1" applyAlignment="1" applyProtection="1">
      <alignment horizontal="center" vertical="center" wrapText="1"/>
      <protection locked="0"/>
    </xf>
    <xf numFmtId="2" fontId="3" fillId="0" borderId="0" xfId="3" applyNumberFormat="1" applyFont="1" applyFill="1" applyBorder="1" applyAlignment="1">
      <alignment horizontal="left" vertical="center"/>
    </xf>
    <xf numFmtId="2" fontId="3" fillId="0" borderId="33" xfId="3" applyNumberFormat="1" applyFont="1" applyFill="1" applyBorder="1" applyAlignment="1">
      <alignment horizontal="left" vertical="center"/>
    </xf>
    <xf numFmtId="2" fontId="2" fillId="0" borderId="27" xfId="3" applyNumberFormat="1" applyFont="1" applyBorder="1"/>
    <xf numFmtId="2" fontId="2" fillId="0" borderId="28" xfId="3" applyNumberFormat="1" applyFont="1" applyBorder="1"/>
    <xf numFmtId="2" fontId="2" fillId="0" borderId="29" xfId="3" applyNumberFormat="1" applyFont="1" applyBorder="1"/>
    <xf numFmtId="2" fontId="2" fillId="0" borderId="19" xfId="3" applyNumberFormat="1" applyFont="1" applyBorder="1"/>
    <xf numFmtId="2" fontId="2" fillId="0" borderId="20" xfId="3" applyNumberFormat="1" applyFont="1" applyBorder="1"/>
    <xf numFmtId="2" fontId="2" fillId="0" borderId="0" xfId="3" applyNumberFormat="1" applyFont="1" applyBorder="1" applyAlignment="1">
      <alignment horizontal="center"/>
    </xf>
    <xf numFmtId="2" fontId="3" fillId="0" borderId="0" xfId="3" applyNumberFormat="1" applyFont="1" applyBorder="1" applyAlignment="1">
      <alignment horizontal="left"/>
    </xf>
    <xf numFmtId="0" fontId="2" fillId="0" borderId="19" xfId="3" applyFont="1" applyBorder="1"/>
    <xf numFmtId="0" fontId="2" fillId="0" borderId="20" xfId="3" applyFont="1" applyBorder="1"/>
    <xf numFmtId="0" fontId="2" fillId="0" borderId="0" xfId="3" applyFont="1" applyBorder="1"/>
    <xf numFmtId="0" fontId="3" fillId="0" borderId="0" xfId="3" applyFont="1" applyFill="1" applyBorder="1"/>
    <xf numFmtId="2" fontId="2" fillId="0" borderId="14" xfId="3" applyNumberFormat="1" applyFont="1" applyBorder="1" applyAlignment="1" applyProtection="1">
      <alignment horizontal="center" vertical="center" wrapText="1"/>
      <protection locked="0"/>
    </xf>
    <xf numFmtId="0" fontId="3" fillId="0" borderId="0" xfId="3" applyFont="1" applyBorder="1"/>
    <xf numFmtId="0" fontId="2" fillId="0" borderId="0" xfId="3" applyFont="1" applyBorder="1" applyProtection="1">
      <protection locked="0"/>
    </xf>
    <xf numFmtId="0" fontId="2" fillId="0" borderId="41" xfId="3" applyFont="1" applyBorder="1"/>
    <xf numFmtId="0" fontId="2" fillId="0" borderId="0" xfId="3" applyFont="1" applyBorder="1" applyAlignment="1">
      <alignment horizontal="justify" vertical="top" wrapText="1"/>
    </xf>
    <xf numFmtId="0" fontId="3" fillId="6" borderId="14" xfId="3" applyFont="1" applyFill="1" applyBorder="1"/>
    <xf numFmtId="0" fontId="2" fillId="5" borderId="36" xfId="3" applyFont="1" applyFill="1" applyBorder="1" applyAlignment="1">
      <alignment horizontal="center"/>
    </xf>
    <xf numFmtId="166" fontId="3" fillId="6" borderId="0" xfId="3" applyNumberFormat="1" applyFont="1" applyFill="1" applyBorder="1" applyAlignment="1">
      <alignment horizontal="center"/>
    </xf>
    <xf numFmtId="166" fontId="3" fillId="6" borderId="0" xfId="3" applyNumberFormat="1" applyFont="1" applyFill="1" applyBorder="1" applyAlignment="1" applyProtection="1">
      <alignment horizontal="center"/>
    </xf>
    <xf numFmtId="0" fontId="2" fillId="0" borderId="0" xfId="3" applyFont="1" applyAlignment="1">
      <alignment vertical="center"/>
    </xf>
    <xf numFmtId="0" fontId="13" fillId="0" borderId="0" xfId="3" applyFont="1" applyAlignment="1">
      <alignment vertical="center"/>
    </xf>
    <xf numFmtId="0" fontId="2" fillId="0" borderId="15" xfId="3" applyFont="1" applyBorder="1" applyAlignment="1">
      <alignment vertical="center"/>
    </xf>
    <xf numFmtId="0" fontId="3" fillId="0" borderId="34" xfId="3" applyFont="1" applyFill="1" applyBorder="1" applyAlignment="1">
      <alignment vertical="center"/>
    </xf>
    <xf numFmtId="165" fontId="3" fillId="0" borderId="34" xfId="3" applyNumberFormat="1" applyFont="1" applyFill="1" applyBorder="1" applyAlignment="1">
      <alignment vertical="center"/>
    </xf>
    <xf numFmtId="0" fontId="2" fillId="0" borderId="35" xfId="3" applyFont="1" applyFill="1" applyBorder="1" applyAlignment="1">
      <alignment vertical="center"/>
    </xf>
    <xf numFmtId="0" fontId="2" fillId="0" borderId="0" xfId="3" applyFont="1" applyFill="1" applyAlignment="1">
      <alignment vertical="center"/>
    </xf>
    <xf numFmtId="2" fontId="2" fillId="5" borderId="13" xfId="3" applyNumberFormat="1" applyFont="1" applyFill="1" applyBorder="1" applyAlignment="1">
      <alignment horizontal="center" vertical="center"/>
    </xf>
    <xf numFmtId="2" fontId="2" fillId="5" borderId="44" xfId="3" applyNumberFormat="1" applyFont="1" applyFill="1" applyBorder="1" applyAlignment="1">
      <alignment horizontal="center" vertical="center"/>
    </xf>
    <xf numFmtId="0" fontId="2" fillId="0" borderId="14" xfId="3" applyFont="1" applyFill="1" applyBorder="1" applyAlignment="1" applyProtection="1">
      <alignment horizontal="center" vertical="center" wrapText="1"/>
      <protection locked="0"/>
    </xf>
    <xf numFmtId="2" fontId="2" fillId="5" borderId="1" xfId="3" applyNumberFormat="1" applyFont="1" applyFill="1" applyBorder="1" applyAlignment="1">
      <alignment horizontal="center" vertical="center" wrapText="1"/>
    </xf>
    <xf numFmtId="2" fontId="2" fillId="5" borderId="2" xfId="3" applyNumberFormat="1" applyFont="1" applyFill="1" applyBorder="1" applyAlignment="1">
      <alignment horizontal="center" vertical="center" wrapText="1"/>
    </xf>
    <xf numFmtId="2" fontId="2" fillId="5" borderId="25" xfId="3" applyNumberFormat="1" applyFont="1" applyFill="1" applyBorder="1" applyAlignment="1">
      <alignment horizontal="center" vertical="center" wrapText="1"/>
    </xf>
    <xf numFmtId="2" fontId="2" fillId="2" borderId="36" xfId="3" applyNumberFormat="1" applyFont="1" applyFill="1" applyBorder="1" applyAlignment="1">
      <alignment horizontal="center" vertical="center" wrapText="1"/>
    </xf>
    <xf numFmtId="165" fontId="2" fillId="2" borderId="36" xfId="1" applyNumberFormat="1" applyFont="1" applyFill="1" applyBorder="1" applyAlignment="1" applyProtection="1">
      <alignment horizontal="center" vertical="center" wrapText="1"/>
      <protection locked="0"/>
    </xf>
    <xf numFmtId="2" fontId="2" fillId="2" borderId="36" xfId="3" applyNumberFormat="1" applyFont="1" applyFill="1" applyBorder="1" applyAlignment="1" applyProtection="1">
      <alignment horizontal="center" vertical="center" wrapText="1"/>
      <protection locked="0"/>
    </xf>
    <xf numFmtId="165" fontId="2" fillId="0" borderId="36" xfId="1" applyNumberFormat="1" applyFont="1" applyBorder="1" applyAlignment="1" applyProtection="1">
      <alignment horizontal="right" vertical="center" wrapText="1"/>
      <protection hidden="1"/>
    </xf>
    <xf numFmtId="165" fontId="2" fillId="2" borderId="36" xfId="1" applyNumberFormat="1" applyFont="1" applyFill="1" applyBorder="1" applyAlignment="1" applyProtection="1">
      <alignment horizontal="left" vertical="center" wrapText="1"/>
      <protection locked="0" hidden="1"/>
    </xf>
    <xf numFmtId="0" fontId="2" fillId="0" borderId="46" xfId="3" applyFont="1" applyBorder="1" applyAlignment="1">
      <alignment vertical="center"/>
    </xf>
    <xf numFmtId="165" fontId="3" fillId="6" borderId="48" xfId="1" applyNumberFormat="1" applyFont="1" applyFill="1" applyBorder="1" applyAlignment="1" applyProtection="1">
      <alignment horizontal="right" vertical="center" wrapText="1"/>
      <protection hidden="1"/>
    </xf>
    <xf numFmtId="0" fontId="2" fillId="0" borderId="36" xfId="3" applyFont="1" applyFill="1" applyBorder="1" applyAlignment="1">
      <alignment horizontal="left" vertical="center" wrapText="1"/>
    </xf>
    <xf numFmtId="0" fontId="2" fillId="0" borderId="36" xfId="3" applyFont="1" applyFill="1" applyBorder="1" applyAlignment="1" applyProtection="1">
      <alignment horizontal="left" vertical="center" wrapText="1"/>
      <protection locked="0"/>
    </xf>
    <xf numFmtId="0" fontId="2" fillId="0" borderId="36" xfId="3" applyFont="1" applyFill="1" applyBorder="1" applyAlignment="1" applyProtection="1">
      <alignment horizontal="center" vertical="center" wrapText="1"/>
      <protection locked="0"/>
    </xf>
    <xf numFmtId="2" fontId="2" fillId="5" borderId="50" xfId="3" applyNumberFormat="1" applyFont="1" applyFill="1" applyBorder="1" applyAlignment="1">
      <alignment horizontal="center" vertical="center"/>
    </xf>
    <xf numFmtId="0" fontId="2" fillId="0" borderId="21" xfId="3" applyFont="1" applyFill="1" applyBorder="1" applyAlignment="1">
      <alignment horizontal="left" vertical="center" wrapText="1"/>
    </xf>
    <xf numFmtId="0" fontId="2" fillId="0" borderId="21" xfId="3" applyFont="1" applyFill="1" applyBorder="1" applyAlignment="1" applyProtection="1">
      <alignment horizontal="left" vertical="center" wrapText="1"/>
      <protection locked="0"/>
    </xf>
    <xf numFmtId="0" fontId="2" fillId="0" borderId="21" xfId="3" applyFont="1" applyFill="1" applyBorder="1" applyAlignment="1" applyProtection="1">
      <alignment horizontal="center" vertical="center" wrapText="1"/>
      <protection locked="0"/>
    </xf>
    <xf numFmtId="2" fontId="2" fillId="2" borderId="21" xfId="3" applyNumberFormat="1" applyFont="1" applyFill="1" applyBorder="1" applyAlignment="1">
      <alignment horizontal="center" vertical="center" wrapText="1"/>
    </xf>
    <xf numFmtId="165" fontId="2" fillId="2" borderId="21" xfId="1" applyNumberFormat="1" applyFont="1" applyFill="1" applyBorder="1" applyAlignment="1" applyProtection="1">
      <alignment horizontal="center" vertical="center" wrapText="1"/>
      <protection locked="0"/>
    </xf>
    <xf numFmtId="2" fontId="2" fillId="2" borderId="21" xfId="3" applyNumberFormat="1" applyFont="1" applyFill="1" applyBorder="1" applyAlignment="1" applyProtection="1">
      <alignment horizontal="center" vertical="center" wrapText="1"/>
      <protection locked="0"/>
    </xf>
    <xf numFmtId="165" fontId="2" fillId="0" borderId="21" xfId="1" applyNumberFormat="1" applyFont="1" applyBorder="1" applyAlignment="1" applyProtection="1">
      <alignment horizontal="right" vertical="center" wrapText="1"/>
      <protection hidden="1"/>
    </xf>
    <xf numFmtId="0" fontId="2" fillId="0" borderId="22" xfId="3" applyFont="1" applyBorder="1" applyAlignment="1">
      <alignment vertical="center"/>
    </xf>
    <xf numFmtId="165" fontId="3" fillId="6" borderId="48" xfId="3" applyNumberFormat="1" applyFont="1" applyFill="1" applyBorder="1" applyAlignment="1">
      <alignment vertical="center"/>
    </xf>
    <xf numFmtId="0" fontId="2" fillId="3" borderId="14" xfId="3" applyFont="1" applyFill="1" applyBorder="1" applyAlignment="1">
      <alignment vertical="center" wrapText="1"/>
    </xf>
    <xf numFmtId="0" fontId="2" fillId="3" borderId="36" xfId="3" applyFont="1" applyFill="1" applyBorder="1" applyAlignment="1">
      <alignment vertical="center" wrapText="1"/>
    </xf>
    <xf numFmtId="2" fontId="2" fillId="5" borderId="44" xfId="3" applyNumberFormat="1" applyFont="1" applyFill="1" applyBorder="1" applyAlignment="1">
      <alignment horizontal="center" vertical="center"/>
    </xf>
    <xf numFmtId="0" fontId="2" fillId="0" borderId="36" xfId="3" applyFont="1" applyFill="1" applyBorder="1" applyAlignment="1">
      <alignment horizontal="left" vertical="center" wrapText="1"/>
    </xf>
    <xf numFmtId="0" fontId="2" fillId="0" borderId="36" xfId="3" applyFont="1" applyFill="1" applyBorder="1" applyAlignment="1" applyProtection="1">
      <alignment horizontal="center" vertical="center" wrapText="1"/>
      <protection locked="0"/>
    </xf>
    <xf numFmtId="0" fontId="2" fillId="0" borderId="19" xfId="3" applyFont="1" applyBorder="1" applyAlignment="1">
      <alignment vertical="center"/>
    </xf>
    <xf numFmtId="0" fontId="2" fillId="0" borderId="14" xfId="3" applyFont="1" applyBorder="1" applyAlignment="1">
      <alignment horizontal="center" vertical="center"/>
    </xf>
    <xf numFmtId="2" fontId="2" fillId="0" borderId="14" xfId="3" applyNumberFormat="1" applyFont="1" applyBorder="1" applyAlignment="1" applyProtection="1">
      <alignment horizontal="center" vertical="center"/>
    </xf>
    <xf numFmtId="0" fontId="2" fillId="0" borderId="15" xfId="3" applyFont="1" applyBorder="1" applyAlignment="1" applyProtection="1">
      <alignment horizontal="left" vertical="center" wrapText="1"/>
      <protection locked="0"/>
    </xf>
    <xf numFmtId="0" fontId="9" fillId="0" borderId="14" xfId="3" applyFont="1" applyBorder="1" applyAlignment="1" applyProtection="1">
      <alignment horizontal="center" vertical="center" wrapText="1"/>
      <protection locked="0"/>
    </xf>
    <xf numFmtId="0" fontId="15" fillId="0" borderId="0" xfId="4"/>
    <xf numFmtId="0" fontId="17" fillId="0" borderId="19" xfId="4" applyFont="1" applyBorder="1" applyAlignment="1">
      <alignment horizontal="center" vertical="center" wrapText="1"/>
    </xf>
    <xf numFmtId="0" fontId="17" fillId="0" borderId="0" xfId="4" applyFont="1" applyBorder="1" applyAlignment="1">
      <alignment horizontal="center" vertical="center" wrapText="1"/>
    </xf>
    <xf numFmtId="0" fontId="17" fillId="0" borderId="20" xfId="4" applyFont="1" applyBorder="1" applyAlignment="1">
      <alignment horizontal="center" vertical="center" wrapText="1"/>
    </xf>
    <xf numFmtId="0" fontId="17" fillId="0" borderId="19" xfId="4" applyFont="1" applyBorder="1" applyAlignment="1">
      <alignment horizontal="left" vertical="center" wrapText="1"/>
    </xf>
    <xf numFmtId="0" fontId="17" fillId="0" borderId="0" xfId="4" applyFont="1" applyBorder="1" applyAlignment="1">
      <alignment horizontal="left" vertical="center" wrapText="1"/>
    </xf>
    <xf numFmtId="0" fontId="17" fillId="0" borderId="20" xfId="4" applyFont="1" applyBorder="1" applyAlignment="1">
      <alignment horizontal="left" vertical="center" wrapText="1"/>
    </xf>
    <xf numFmtId="0" fontId="18" fillId="0" borderId="19" xfId="4" applyFont="1" applyBorder="1" applyAlignment="1">
      <alignment vertical="top"/>
    </xf>
    <xf numFmtId="0" fontId="15" fillId="0" borderId="0" xfId="4" applyBorder="1"/>
    <xf numFmtId="0" fontId="15" fillId="0" borderId="20" xfId="4" applyBorder="1"/>
    <xf numFmtId="0" fontId="15" fillId="0" borderId="19" xfId="4" applyBorder="1"/>
    <xf numFmtId="0" fontId="19" fillId="0" borderId="23" xfId="4" applyFont="1" applyFill="1" applyBorder="1" applyAlignment="1">
      <alignment vertical="center" wrapText="1"/>
    </xf>
    <xf numFmtId="0" fontId="19" fillId="0" borderId="26" xfId="4" applyFont="1" applyFill="1" applyBorder="1" applyAlignment="1">
      <alignment vertical="center" wrapText="1"/>
    </xf>
    <xf numFmtId="0" fontId="1" fillId="5" borderId="13" xfId="4" applyFont="1" applyFill="1" applyBorder="1" applyAlignment="1">
      <alignment horizontal="left" vertical="center"/>
    </xf>
    <xf numFmtId="0" fontId="1" fillId="5" borderId="14" xfId="4" applyFont="1" applyFill="1" applyBorder="1" applyAlignment="1">
      <alignment horizontal="center" vertical="center" wrapText="1"/>
    </xf>
    <xf numFmtId="0" fontId="1" fillId="5" borderId="15" xfId="4" applyFont="1" applyFill="1" applyBorder="1" applyAlignment="1">
      <alignment horizontal="center" vertical="center" wrapText="1"/>
    </xf>
    <xf numFmtId="0" fontId="15" fillId="0" borderId="0" xfId="4" applyAlignment="1">
      <alignment vertical="center"/>
    </xf>
    <xf numFmtId="0" fontId="15" fillId="0" borderId="13" xfId="4" applyBorder="1" applyAlignment="1">
      <alignment vertical="center" wrapText="1"/>
    </xf>
    <xf numFmtId="165" fontId="15" fillId="3" borderId="14" xfId="4" applyNumberFormat="1" applyFill="1" applyBorder="1" applyAlignment="1">
      <alignment vertical="center"/>
    </xf>
    <xf numFmtId="4" fontId="15" fillId="7" borderId="14" xfId="4" applyNumberFormat="1" applyFill="1" applyBorder="1" applyAlignment="1">
      <alignment horizontal="center" vertical="center"/>
    </xf>
    <xf numFmtId="165" fontId="14" fillId="3" borderId="15" xfId="4" applyNumberFormat="1" applyFont="1" applyFill="1" applyBorder="1" applyAlignment="1">
      <alignment vertical="center"/>
    </xf>
    <xf numFmtId="165" fontId="1" fillId="5" borderId="24" xfId="4" applyNumberFormat="1" applyFont="1" applyFill="1" applyBorder="1" applyAlignment="1">
      <alignment vertical="center"/>
    </xf>
    <xf numFmtId="4" fontId="1" fillId="0" borderId="20" xfId="4" applyNumberFormat="1" applyFont="1" applyBorder="1" applyAlignment="1">
      <alignment horizontal="center" vertical="center"/>
    </xf>
    <xf numFmtId="4" fontId="1" fillId="5" borderId="15" xfId="4" applyNumberFormat="1" applyFont="1" applyFill="1" applyBorder="1" applyAlignment="1">
      <alignment horizontal="center" vertical="center" wrapText="1"/>
    </xf>
    <xf numFmtId="0" fontId="15" fillId="0" borderId="6" xfId="4" applyBorder="1" applyAlignment="1">
      <alignment horizontal="center" vertical="center" wrapText="1"/>
    </xf>
    <xf numFmtId="165" fontId="1" fillId="5" borderId="32" xfId="4" applyNumberFormat="1" applyFont="1" applyFill="1" applyBorder="1" applyAlignment="1">
      <alignment horizontal="center" vertical="center" wrapText="1"/>
    </xf>
    <xf numFmtId="0" fontId="15" fillId="3" borderId="0" xfId="4" applyFill="1" applyAlignment="1">
      <alignment vertical="center" wrapText="1"/>
    </xf>
    <xf numFmtId="0" fontId="15" fillId="0" borderId="0" xfId="4" applyAlignment="1">
      <alignment vertical="center" wrapText="1"/>
    </xf>
    <xf numFmtId="0" fontId="15" fillId="0" borderId="0" xfId="4" applyAlignment="1">
      <alignment wrapText="1"/>
    </xf>
    <xf numFmtId="0" fontId="20" fillId="0" borderId="19" xfId="4" applyFont="1" applyBorder="1" applyAlignment="1">
      <alignment vertical="top"/>
    </xf>
    <xf numFmtId="0" fontId="15" fillId="0" borderId="0" xfId="4" applyBorder="1" applyAlignment="1">
      <alignment vertical="center"/>
    </xf>
    <xf numFmtId="0" fontId="15" fillId="0" borderId="20" xfId="4" applyBorder="1" applyAlignment="1">
      <alignment vertical="center"/>
    </xf>
    <xf numFmtId="0" fontId="15" fillId="0" borderId="14" xfId="4" applyBorder="1" applyAlignment="1">
      <alignment vertical="center"/>
    </xf>
    <xf numFmtId="165" fontId="15" fillId="7" borderId="15" xfId="4" applyNumberFormat="1" applyFont="1" applyFill="1" applyBorder="1" applyAlignment="1">
      <alignment horizontal="right" vertical="center" wrapText="1"/>
    </xf>
    <xf numFmtId="165" fontId="15" fillId="0" borderId="15" xfId="4" applyNumberFormat="1" applyBorder="1" applyAlignment="1">
      <alignment vertical="center"/>
    </xf>
    <xf numFmtId="0" fontId="15" fillId="0" borderId="36" xfId="4" applyBorder="1" applyAlignment="1">
      <alignment vertical="center"/>
    </xf>
    <xf numFmtId="165" fontId="15" fillId="0" borderId="46" xfId="4" applyNumberFormat="1" applyBorder="1" applyAlignment="1">
      <alignment vertical="center"/>
    </xf>
    <xf numFmtId="3" fontId="1" fillId="2" borderId="14" xfId="4" applyNumberFormat="1" applyFont="1" applyFill="1" applyBorder="1" applyAlignment="1">
      <alignment horizontal="center" vertical="center" wrapText="1"/>
    </xf>
    <xf numFmtId="4" fontId="1" fillId="2" borderId="15" xfId="4" applyNumberFormat="1" applyFont="1" applyFill="1" applyBorder="1" applyAlignment="1">
      <alignment horizontal="center" vertical="center" wrapText="1"/>
    </xf>
    <xf numFmtId="10" fontId="15" fillId="0" borderId="14" xfId="4" applyNumberFormat="1" applyBorder="1" applyAlignment="1">
      <alignment horizontal="center" vertical="center"/>
    </xf>
    <xf numFmtId="3" fontId="15" fillId="7" borderId="14" xfId="4" applyNumberFormat="1" applyFill="1" applyBorder="1" applyAlignment="1">
      <alignment horizontal="center" vertical="center"/>
    </xf>
    <xf numFmtId="10" fontId="18" fillId="0" borderId="14" xfId="4" applyNumberFormat="1" applyFont="1" applyBorder="1" applyAlignment="1">
      <alignment horizontal="center" vertical="center" wrapText="1"/>
    </xf>
    <xf numFmtId="165" fontId="15" fillId="7" borderId="15" xfId="4" applyNumberFormat="1" applyFill="1" applyBorder="1" applyAlignment="1">
      <alignment vertical="center"/>
    </xf>
    <xf numFmtId="0" fontId="23" fillId="0" borderId="0" xfId="4" applyFont="1" applyAlignment="1">
      <alignment horizontal="center" vertical="center" wrapText="1"/>
    </xf>
    <xf numFmtId="165" fontId="1" fillId="5" borderId="60" xfId="4" applyNumberFormat="1" applyFont="1" applyFill="1" applyBorder="1" applyAlignment="1">
      <alignment vertical="center"/>
    </xf>
    <xf numFmtId="165" fontId="14" fillId="3" borderId="8" xfId="4" applyNumberFormat="1" applyFont="1" applyFill="1" applyBorder="1" applyAlignment="1">
      <alignment vertical="center"/>
    </xf>
    <xf numFmtId="4" fontId="14" fillId="3" borderId="9" xfId="4" applyNumberFormat="1" applyFont="1" applyFill="1" applyBorder="1" applyAlignment="1">
      <alignment horizontal="left" vertical="center"/>
    </xf>
    <xf numFmtId="4" fontId="14" fillId="3" borderId="10" xfId="4" applyNumberFormat="1" applyFont="1" applyFill="1" applyBorder="1" applyAlignment="1">
      <alignment horizontal="left" vertical="center"/>
    </xf>
    <xf numFmtId="4" fontId="14" fillId="3" borderId="10" xfId="4" applyNumberFormat="1" applyFont="1" applyFill="1" applyBorder="1" applyAlignment="1">
      <alignment horizontal="center" vertical="center"/>
    </xf>
    <xf numFmtId="4" fontId="14" fillId="3" borderId="11" xfId="4" applyNumberFormat="1" applyFont="1" applyFill="1" applyBorder="1" applyAlignment="1">
      <alignment vertical="center"/>
    </xf>
    <xf numFmtId="10" fontId="15" fillId="3" borderId="14" xfId="4" applyNumberFormat="1" applyFill="1" applyBorder="1" applyAlignment="1">
      <alignment horizontal="center" vertical="center"/>
    </xf>
    <xf numFmtId="165" fontId="15" fillId="3" borderId="15" xfId="4" applyNumberFormat="1" applyFill="1" applyBorder="1" applyAlignment="1">
      <alignment vertical="center"/>
    </xf>
    <xf numFmtId="10" fontId="18" fillId="0" borderId="36" xfId="4" applyNumberFormat="1" applyFont="1" applyBorder="1" applyAlignment="1">
      <alignment horizontal="center" vertical="center" wrapText="1"/>
    </xf>
    <xf numFmtId="4" fontId="15" fillId="3" borderId="13" xfId="4" applyNumberFormat="1" applyFill="1" applyBorder="1" applyAlignment="1">
      <alignment vertical="center"/>
    </xf>
    <xf numFmtId="4" fontId="22" fillId="3" borderId="14" xfId="4" applyNumberFormat="1" applyFont="1" applyFill="1" applyBorder="1" applyAlignment="1">
      <alignment horizontal="center" vertical="center" wrapText="1"/>
    </xf>
    <xf numFmtId="4" fontId="15" fillId="7" borderId="14" xfId="4" applyNumberFormat="1" applyFill="1" applyBorder="1" applyAlignment="1">
      <alignment horizontal="center" vertical="center" wrapText="1"/>
    </xf>
    <xf numFmtId="165" fontId="1" fillId="5" borderId="8" xfId="4" applyNumberFormat="1" applyFont="1" applyFill="1" applyBorder="1" applyAlignment="1">
      <alignment vertical="center"/>
    </xf>
    <xf numFmtId="165" fontId="25" fillId="5" borderId="11" xfId="4" applyNumberFormat="1" applyFont="1" applyFill="1" applyBorder="1" applyAlignment="1">
      <alignment vertical="center"/>
    </xf>
    <xf numFmtId="165" fontId="15" fillId="0" borderId="0" xfId="4" applyNumberFormat="1"/>
    <xf numFmtId="0" fontId="15" fillId="0" borderId="19" xfId="4" applyBorder="1" applyAlignment="1">
      <alignment vertical="center"/>
    </xf>
    <xf numFmtId="0" fontId="19" fillId="5" borderId="11" xfId="4" applyFont="1" applyFill="1" applyBorder="1" applyAlignment="1">
      <alignment horizontal="center" vertical="center" wrapText="1"/>
    </xf>
    <xf numFmtId="165" fontId="1" fillId="0" borderId="0" xfId="4" applyNumberFormat="1" applyFont="1" applyAlignment="1">
      <alignment vertical="center"/>
    </xf>
    <xf numFmtId="4" fontId="15" fillId="0" borderId="0" xfId="4" applyNumberFormat="1"/>
    <xf numFmtId="2" fontId="15" fillId="0" borderId="0" xfId="4" applyNumberFormat="1" applyAlignment="1">
      <alignment vertical="center" wrapText="1"/>
    </xf>
    <xf numFmtId="0" fontId="15" fillId="2" borderId="6" xfId="4" applyFill="1" applyBorder="1" applyAlignment="1">
      <alignment horizontal="center" vertical="center" wrapText="1"/>
    </xf>
    <xf numFmtId="0" fontId="15" fillId="2" borderId="32" xfId="4" applyFill="1" applyBorder="1" applyAlignment="1">
      <alignment horizontal="center" vertical="center" wrapText="1"/>
    </xf>
    <xf numFmtId="0" fontId="15" fillId="0" borderId="50" xfId="4" applyBorder="1" applyAlignment="1">
      <alignment vertical="center" wrapText="1"/>
    </xf>
    <xf numFmtId="0" fontId="15" fillId="0" borderId="21" xfId="4" applyBorder="1" applyAlignment="1">
      <alignment vertical="center" wrapText="1"/>
    </xf>
    <xf numFmtId="10" fontId="15" fillId="0" borderId="21" xfId="4" applyNumberFormat="1" applyBorder="1" applyAlignment="1">
      <alignment vertical="center"/>
    </xf>
    <xf numFmtId="2" fontId="15" fillId="0" borderId="21" xfId="4" applyNumberFormat="1" applyBorder="1" applyAlignment="1">
      <alignment horizontal="center" vertical="center" wrapText="1"/>
    </xf>
    <xf numFmtId="0" fontId="15" fillId="0" borderId="22" xfId="4" applyBorder="1" applyAlignment="1">
      <alignment horizontal="center" vertical="center"/>
    </xf>
    <xf numFmtId="0" fontId="15" fillId="0" borderId="21" xfId="4" applyBorder="1" applyAlignment="1">
      <alignment horizontal="right" vertical="center" wrapText="1"/>
    </xf>
    <xf numFmtId="165" fontId="15" fillId="0" borderId="14" xfId="4" applyNumberFormat="1" applyBorder="1" applyAlignment="1">
      <alignment vertical="center"/>
    </xf>
    <xf numFmtId="0" fontId="15" fillId="0" borderId="14" xfId="4" applyBorder="1" applyAlignment="1">
      <alignment horizontal="right" vertical="center" wrapText="1"/>
    </xf>
    <xf numFmtId="2" fontId="15" fillId="0" borderId="14" xfId="4" applyNumberFormat="1" applyBorder="1" applyAlignment="1">
      <alignment horizontal="center" vertical="center" wrapText="1"/>
    </xf>
    <xf numFmtId="0" fontId="15" fillId="0" borderId="15" xfId="4" applyBorder="1" applyAlignment="1">
      <alignment horizontal="center" vertical="center"/>
    </xf>
    <xf numFmtId="10" fontId="15" fillId="0" borderId="14" xfId="4" applyNumberFormat="1" applyBorder="1" applyAlignment="1">
      <alignment vertical="center"/>
    </xf>
    <xf numFmtId="4" fontId="15" fillId="0" borderId="14" xfId="4" applyNumberFormat="1" applyBorder="1" applyAlignment="1">
      <alignment vertical="center" wrapText="1"/>
    </xf>
    <xf numFmtId="4" fontId="15" fillId="0" borderId="15" xfId="4" applyNumberFormat="1" applyBorder="1" applyAlignment="1">
      <alignment vertical="center"/>
    </xf>
    <xf numFmtId="4" fontId="15" fillId="0" borderId="15" xfId="4" applyNumberFormat="1" applyBorder="1" applyAlignment="1">
      <alignment horizontal="right" vertical="center"/>
    </xf>
    <xf numFmtId="10" fontId="15" fillId="0" borderId="36" xfId="4" applyNumberFormat="1" applyBorder="1" applyAlignment="1">
      <alignment vertical="center"/>
    </xf>
    <xf numFmtId="4" fontId="15" fillId="0" borderId="36" xfId="4" applyNumberFormat="1" applyBorder="1" applyAlignment="1">
      <alignment vertical="center" wrapText="1"/>
    </xf>
    <xf numFmtId="4" fontId="15" fillId="0" borderId="46" xfId="4" applyNumberFormat="1" applyBorder="1" applyAlignment="1">
      <alignment horizontal="right" vertical="center"/>
    </xf>
    <xf numFmtId="10" fontId="15" fillId="3" borderId="14" xfId="4" applyNumberFormat="1" applyFill="1" applyBorder="1" applyAlignment="1">
      <alignment vertical="center"/>
    </xf>
    <xf numFmtId="4" fontId="15" fillId="3" borderId="14" xfId="4" applyNumberFormat="1" applyFill="1" applyBorder="1" applyAlignment="1">
      <alignment vertical="center" wrapText="1"/>
    </xf>
    <xf numFmtId="4" fontId="15" fillId="3" borderId="15" xfId="4" applyNumberFormat="1" applyFill="1" applyBorder="1" applyAlignment="1">
      <alignment vertical="center"/>
    </xf>
    <xf numFmtId="10" fontId="15" fillId="3" borderId="6" xfId="4" applyNumberFormat="1" applyFill="1" applyBorder="1" applyAlignment="1">
      <alignment vertical="center"/>
    </xf>
    <xf numFmtId="4" fontId="15" fillId="3" borderId="6" xfId="4" applyNumberFormat="1" applyFill="1" applyBorder="1" applyAlignment="1">
      <alignment vertical="center" wrapText="1"/>
    </xf>
    <xf numFmtId="4" fontId="15" fillId="3" borderId="32" xfId="4" applyNumberFormat="1" applyFill="1" applyBorder="1" applyAlignment="1">
      <alignment horizontal="right" vertical="center"/>
    </xf>
    <xf numFmtId="0" fontId="15" fillId="0" borderId="19" xfId="4" applyBorder="1" applyAlignment="1">
      <alignment horizontal="left" vertical="center" wrapText="1"/>
    </xf>
    <xf numFmtId="0" fontId="15" fillId="0" borderId="0" xfId="4" applyBorder="1" applyAlignment="1">
      <alignment horizontal="center" vertical="center" wrapText="1"/>
    </xf>
    <xf numFmtId="10" fontId="15" fillId="0" borderId="0" xfId="4" applyNumberFormat="1" applyBorder="1" applyAlignment="1">
      <alignment vertical="center"/>
    </xf>
    <xf numFmtId="4" fontId="15" fillId="0" borderId="0" xfId="4" applyNumberFormat="1" applyBorder="1" applyAlignment="1">
      <alignment vertical="center" wrapText="1"/>
    </xf>
    <xf numFmtId="4" fontId="15" fillId="0" borderId="20" xfId="4" applyNumberFormat="1" applyBorder="1" applyAlignment="1">
      <alignment horizontal="right" vertical="center"/>
    </xf>
    <xf numFmtId="0" fontId="15" fillId="2" borderId="62" xfId="4" applyFill="1" applyBorder="1" applyAlignment="1">
      <alignment vertical="center" wrapText="1"/>
    </xf>
    <xf numFmtId="0" fontId="15" fillId="2" borderId="48" xfId="4" applyFill="1" applyBorder="1" applyAlignment="1">
      <alignment horizontal="center" vertical="center" wrapText="1"/>
    </xf>
    <xf numFmtId="4" fontId="15" fillId="0" borderId="21" xfId="4" applyNumberFormat="1" applyBorder="1" applyAlignment="1">
      <alignment vertical="center" wrapText="1"/>
    </xf>
    <xf numFmtId="4" fontId="15" fillId="0" borderId="22" xfId="4" applyNumberFormat="1" applyBorder="1" applyAlignment="1">
      <alignment vertical="center"/>
    </xf>
    <xf numFmtId="0" fontId="15" fillId="0" borderId="44" xfId="4" applyBorder="1" applyAlignment="1">
      <alignment horizontal="left" vertical="center" wrapText="1"/>
    </xf>
    <xf numFmtId="0" fontId="15" fillId="0" borderId="36" xfId="4" applyBorder="1" applyAlignment="1">
      <alignment horizontal="center" vertical="center" wrapText="1"/>
    </xf>
    <xf numFmtId="10" fontId="15" fillId="0" borderId="36" xfId="4" applyNumberFormat="1" applyBorder="1" applyAlignment="1">
      <alignment horizontal="center" vertical="center"/>
    </xf>
    <xf numFmtId="4" fontId="15" fillId="0" borderId="36" xfId="4" applyNumberFormat="1" applyBorder="1" applyAlignment="1">
      <alignment horizontal="center" vertical="center" wrapText="1"/>
    </xf>
    <xf numFmtId="4" fontId="15" fillId="0" borderId="46" xfId="4" applyNumberFormat="1" applyBorder="1" applyAlignment="1">
      <alignment horizontal="center" vertical="center"/>
    </xf>
    <xf numFmtId="10" fontId="15" fillId="2" borderId="48" xfId="4" applyNumberFormat="1" applyFill="1" applyBorder="1" applyAlignment="1">
      <alignment horizontal="center" vertical="center"/>
    </xf>
    <xf numFmtId="0" fontId="15" fillId="0" borderId="0" xfId="4" applyAlignment="1">
      <alignment horizontal="center" vertical="center"/>
    </xf>
    <xf numFmtId="0" fontId="15" fillId="0" borderId="14" xfId="4" applyBorder="1" applyAlignment="1">
      <alignment vertical="center" wrapText="1"/>
    </xf>
    <xf numFmtId="4" fontId="15" fillId="0" borderId="14" xfId="4" applyNumberFormat="1" applyBorder="1" applyAlignment="1">
      <alignment horizontal="center" vertical="center" wrapText="1"/>
    </xf>
    <xf numFmtId="4" fontId="15" fillId="0" borderId="15" xfId="4" applyNumberFormat="1" applyBorder="1" applyAlignment="1">
      <alignment horizontal="center" vertical="center"/>
    </xf>
    <xf numFmtId="0" fontId="15" fillId="0" borderId="6" xfId="4" applyBorder="1" applyAlignment="1">
      <alignment vertical="center" wrapText="1"/>
    </xf>
    <xf numFmtId="4" fontId="15" fillId="0" borderId="6" xfId="4" applyNumberFormat="1" applyBorder="1" applyAlignment="1">
      <alignment vertical="center" wrapText="1"/>
    </xf>
    <xf numFmtId="4" fontId="15" fillId="0" borderId="6" xfId="4" applyNumberFormat="1" applyBorder="1" applyAlignment="1">
      <alignment horizontal="center" vertical="center" wrapText="1"/>
    </xf>
    <xf numFmtId="4" fontId="15" fillId="0" borderId="32" xfId="4" applyNumberFormat="1" applyBorder="1" applyAlignment="1">
      <alignment horizontal="center" vertical="center"/>
    </xf>
    <xf numFmtId="10" fontId="15" fillId="0" borderId="0" xfId="4" applyNumberFormat="1" applyAlignment="1">
      <alignment vertical="center"/>
    </xf>
    <xf numFmtId="4" fontId="15" fillId="0" borderId="0" xfId="4" applyNumberFormat="1" applyAlignment="1">
      <alignment vertical="center" wrapText="1"/>
    </xf>
    <xf numFmtId="4" fontId="15" fillId="0" borderId="0" xfId="4" applyNumberFormat="1" applyAlignment="1">
      <alignment vertical="center"/>
    </xf>
    <xf numFmtId="0" fontId="1" fillId="8" borderId="14" xfId="0" applyFont="1" applyFill="1" applyBorder="1" applyAlignment="1">
      <alignment horizontal="center" vertical="center" wrapText="1"/>
    </xf>
    <xf numFmtId="165" fontId="0" fillId="0" borderId="14" xfId="0" applyNumberFormat="1" applyFont="1" applyBorder="1" applyAlignment="1">
      <alignment horizontal="center" vertical="center" wrapText="1"/>
    </xf>
    <xf numFmtId="0" fontId="15" fillId="0" borderId="36" xfId="4" applyBorder="1" applyAlignment="1">
      <alignment vertical="center" wrapText="1"/>
    </xf>
    <xf numFmtId="0" fontId="15" fillId="0" borderId="2" xfId="4" applyBorder="1" applyAlignment="1">
      <alignment horizontal="left" vertical="center" wrapText="1"/>
    </xf>
    <xf numFmtId="4" fontId="15" fillId="0" borderId="2" xfId="4" applyNumberFormat="1" applyBorder="1" applyAlignment="1">
      <alignment vertical="center" wrapText="1"/>
    </xf>
    <xf numFmtId="4" fontId="15" fillId="0" borderId="2" xfId="4" applyNumberFormat="1" applyBorder="1" applyAlignment="1">
      <alignment horizontal="center" vertical="center" wrapText="1"/>
    </xf>
    <xf numFmtId="4" fontId="15" fillId="0" borderId="25" xfId="4" applyNumberFormat="1" applyBorder="1" applyAlignment="1">
      <alignment horizontal="center" vertical="center" wrapText="1"/>
    </xf>
    <xf numFmtId="2" fontId="9" fillId="0" borderId="0" xfId="0" applyNumberFormat="1" applyFont="1" applyFill="1" applyAlignment="1">
      <alignment horizontal="left" vertical="center" wrapText="1"/>
    </xf>
    <xf numFmtId="2" fontId="9" fillId="0" borderId="0" xfId="0" applyNumberFormat="1" applyFont="1" applyAlignment="1">
      <alignment horizontal="left" vertical="center" wrapText="1"/>
    </xf>
    <xf numFmtId="2" fontId="3" fillId="5" borderId="14" xfId="0" applyNumberFormat="1" applyFont="1" applyFill="1" applyBorder="1" applyAlignment="1">
      <alignment horizontal="center" vertical="center" wrapText="1"/>
    </xf>
    <xf numFmtId="165" fontId="2" fillId="3" borderId="14" xfId="1" applyNumberFormat="1" applyFont="1" applyFill="1" applyBorder="1" applyAlignment="1" applyProtection="1">
      <alignment horizontal="center" vertical="center" wrapText="1"/>
      <protection hidden="1"/>
    </xf>
    <xf numFmtId="165" fontId="3" fillId="5" borderId="14" xfId="1" applyNumberFormat="1" applyFont="1" applyFill="1" applyBorder="1" applyAlignment="1" applyProtection="1">
      <alignment horizontal="center" vertical="center" wrapText="1"/>
      <protection hidden="1"/>
    </xf>
    <xf numFmtId="165" fontId="3" fillId="6" borderId="30" xfId="1" applyNumberFormat="1" applyFont="1" applyFill="1" applyBorder="1" applyAlignment="1">
      <alignment horizontal="center" vertical="center" wrapText="1"/>
    </xf>
    <xf numFmtId="165" fontId="3" fillId="6" borderId="31" xfId="1" applyNumberFormat="1" applyFont="1" applyFill="1" applyBorder="1" applyAlignment="1">
      <alignment horizontal="center" vertical="center" wrapText="1"/>
    </xf>
    <xf numFmtId="2" fontId="9" fillId="0" borderId="0" xfId="0" applyNumberFormat="1" applyFont="1" applyFill="1" applyBorder="1" applyAlignment="1">
      <alignment horizontal="left" vertical="center" wrapText="1"/>
    </xf>
    <xf numFmtId="2" fontId="3" fillId="6" borderId="9" xfId="0" applyNumberFormat="1" applyFont="1" applyFill="1" applyBorder="1" applyAlignment="1">
      <alignment horizontal="left" vertical="center" wrapText="1"/>
    </xf>
    <xf numFmtId="2" fontId="3" fillId="6" borderId="10" xfId="0" applyNumberFormat="1" applyFont="1" applyFill="1" applyBorder="1" applyAlignment="1">
      <alignment horizontal="left" vertical="center" wrapText="1"/>
    </xf>
    <xf numFmtId="2" fontId="3" fillId="0" borderId="0" xfId="0" applyNumberFormat="1" applyFont="1" applyFill="1" applyBorder="1" applyAlignment="1">
      <alignment horizontal="center" vertical="center" wrapText="1"/>
    </xf>
    <xf numFmtId="2" fontId="3" fillId="0" borderId="19" xfId="0" applyNumberFormat="1" applyFont="1" applyFill="1" applyBorder="1" applyAlignment="1">
      <alignment horizontal="center" vertical="center"/>
    </xf>
    <xf numFmtId="2" fontId="3" fillId="0" borderId="0" xfId="0" applyNumberFormat="1" applyFont="1" applyFill="1" applyBorder="1" applyAlignment="1">
      <alignment horizontal="center" vertical="center"/>
    </xf>
    <xf numFmtId="2" fontId="3" fillId="0" borderId="20" xfId="0" applyNumberFormat="1" applyFont="1" applyFill="1" applyBorder="1" applyAlignment="1">
      <alignment horizontal="center" vertical="center"/>
    </xf>
    <xf numFmtId="2" fontId="3" fillId="5" borderId="13" xfId="0" applyNumberFormat="1" applyFont="1" applyFill="1" applyBorder="1" applyAlignment="1">
      <alignment horizontal="left" vertical="center" wrapText="1"/>
    </xf>
    <xf numFmtId="2" fontId="3" fillId="5" borderId="14" xfId="0" applyNumberFormat="1" applyFont="1" applyFill="1" applyBorder="1" applyAlignment="1">
      <alignment horizontal="left" vertical="center" wrapText="1"/>
    </xf>
    <xf numFmtId="2" fontId="3" fillId="5" borderId="15" xfId="0" applyNumberFormat="1" applyFont="1" applyFill="1" applyBorder="1" applyAlignment="1">
      <alignment horizontal="left" vertical="center" wrapText="1"/>
    </xf>
    <xf numFmtId="2" fontId="11" fillId="0" borderId="0" xfId="0" applyNumberFormat="1" applyFont="1" applyBorder="1" applyAlignment="1">
      <alignment horizontal="left" vertical="center"/>
    </xf>
    <xf numFmtId="2" fontId="3" fillId="6" borderId="1" xfId="0" applyNumberFormat="1" applyFont="1" applyFill="1" applyBorder="1" applyAlignment="1">
      <alignment horizontal="center" vertical="center"/>
    </xf>
    <xf numFmtId="2" fontId="3" fillId="6" borderId="2" xfId="0" applyNumberFormat="1" applyFont="1" applyFill="1" applyBorder="1" applyAlignment="1">
      <alignment horizontal="center" vertical="center"/>
    </xf>
    <xf numFmtId="2" fontId="3" fillId="6" borderId="13" xfId="0" applyNumberFormat="1" applyFont="1" applyFill="1" applyBorder="1" applyAlignment="1">
      <alignment horizontal="center" vertical="center" wrapText="1"/>
    </xf>
    <xf numFmtId="2" fontId="3" fillId="6" borderId="14" xfId="0" applyNumberFormat="1" applyFont="1" applyFill="1" applyBorder="1" applyAlignment="1">
      <alignment horizontal="center" vertical="center" wrapText="1"/>
    </xf>
    <xf numFmtId="2" fontId="3" fillId="5" borderId="2" xfId="0" applyNumberFormat="1" applyFont="1" applyFill="1" applyBorder="1" applyAlignment="1" applyProtection="1">
      <alignment horizontal="left" vertical="center" wrapText="1"/>
      <protection locked="0"/>
    </xf>
    <xf numFmtId="2" fontId="3" fillId="5" borderId="25" xfId="0" applyNumberFormat="1" applyFont="1" applyFill="1" applyBorder="1" applyAlignment="1" applyProtection="1">
      <alignment horizontal="left" vertical="center" wrapText="1"/>
      <protection locked="0"/>
    </xf>
    <xf numFmtId="2" fontId="3" fillId="5" borderId="14" xfId="0" applyNumberFormat="1" applyFont="1" applyFill="1" applyBorder="1" applyAlignment="1" applyProtection="1">
      <alignment horizontal="left" vertical="center" wrapText="1"/>
      <protection locked="0"/>
    </xf>
    <xf numFmtId="2" fontId="3" fillId="5" borderId="15" xfId="0" applyNumberFormat="1" applyFont="1" applyFill="1" applyBorder="1" applyAlignment="1" applyProtection="1">
      <alignment horizontal="left" vertical="center" wrapText="1"/>
      <protection locked="0"/>
    </xf>
    <xf numFmtId="2" fontId="3" fillId="5" borderId="13" xfId="0" applyNumberFormat="1" applyFont="1" applyFill="1" applyBorder="1" applyAlignment="1">
      <alignment horizontal="left" vertical="center"/>
    </xf>
    <xf numFmtId="2" fontId="3" fillId="5" borderId="14" xfId="0" applyNumberFormat="1" applyFont="1" applyFill="1" applyBorder="1" applyAlignment="1">
      <alignment horizontal="left" vertical="center"/>
    </xf>
    <xf numFmtId="165" fontId="2" fillId="5" borderId="14" xfId="1" applyNumberFormat="1" applyFont="1" applyFill="1" applyBorder="1" applyAlignment="1" applyProtection="1">
      <alignment horizontal="center" vertical="center" wrapText="1"/>
      <protection locked="0" hidden="1"/>
    </xf>
    <xf numFmtId="165" fontId="2" fillId="5" borderId="15" xfId="1" applyNumberFormat="1" applyFont="1" applyFill="1" applyBorder="1" applyAlignment="1" applyProtection="1">
      <alignment horizontal="center" vertical="center" wrapText="1"/>
      <protection locked="0" hidden="1"/>
    </xf>
    <xf numFmtId="2" fontId="3" fillId="6" borderId="9" xfId="0" applyNumberFormat="1" applyFont="1" applyFill="1" applyBorder="1" applyAlignment="1">
      <alignment horizontal="center" vertical="center" wrapText="1"/>
    </xf>
    <xf numFmtId="2" fontId="3" fillId="6" borderId="10" xfId="0" applyNumberFormat="1" applyFont="1" applyFill="1" applyBorder="1" applyAlignment="1">
      <alignment horizontal="center" vertical="center" wrapText="1"/>
    </xf>
    <xf numFmtId="2" fontId="3" fillId="6" borderId="11" xfId="0" applyNumberFormat="1" applyFont="1" applyFill="1" applyBorder="1" applyAlignment="1">
      <alignment horizontal="center" vertical="center" wrapText="1"/>
    </xf>
    <xf numFmtId="2" fontId="3" fillId="2" borderId="3" xfId="0" applyNumberFormat="1" applyFont="1" applyFill="1" applyBorder="1" applyAlignment="1" applyProtection="1">
      <alignment horizontal="left" vertical="center" wrapText="1"/>
      <protection locked="0"/>
    </xf>
    <xf numFmtId="2" fontId="3" fillId="2" borderId="4" xfId="0" applyNumberFormat="1" applyFont="1" applyFill="1" applyBorder="1" applyAlignment="1" applyProtection="1">
      <alignment horizontal="left" vertical="center" wrapText="1"/>
      <protection locked="0"/>
    </xf>
    <xf numFmtId="2" fontId="3" fillId="6" borderId="5" xfId="0" applyNumberFormat="1" applyFont="1" applyFill="1" applyBorder="1" applyAlignment="1">
      <alignment horizontal="center" vertical="center" wrapText="1"/>
    </xf>
    <xf numFmtId="2" fontId="3" fillId="6" borderId="6" xfId="0" applyNumberFormat="1" applyFont="1" applyFill="1" applyBorder="1" applyAlignment="1">
      <alignment horizontal="center" vertical="center" wrapText="1"/>
    </xf>
    <xf numFmtId="2" fontId="3" fillId="2" borderId="7" xfId="0" applyNumberFormat="1" applyFont="1" applyFill="1" applyBorder="1" applyAlignment="1" applyProtection="1">
      <alignment horizontal="left" vertical="center" wrapText="1"/>
      <protection locked="0"/>
    </xf>
    <xf numFmtId="2" fontId="3" fillId="2" borderId="8" xfId="0" applyNumberFormat="1" applyFont="1" applyFill="1" applyBorder="1" applyAlignment="1" applyProtection="1">
      <alignment horizontal="left" vertical="center" wrapText="1"/>
      <protection locked="0"/>
    </xf>
    <xf numFmtId="2" fontId="3" fillId="5" borderId="6" xfId="0" applyNumberFormat="1" applyFont="1" applyFill="1" applyBorder="1" applyAlignment="1" applyProtection="1">
      <alignment horizontal="left" vertical="center" wrapText="1"/>
      <protection locked="0"/>
    </xf>
    <xf numFmtId="2" fontId="3" fillId="5" borderId="32" xfId="0" applyNumberFormat="1" applyFont="1" applyFill="1" applyBorder="1" applyAlignment="1" applyProtection="1">
      <alignment horizontal="left" vertical="center" wrapText="1"/>
      <protection locked="0"/>
    </xf>
    <xf numFmtId="2" fontId="2" fillId="0" borderId="0" xfId="3" applyNumberFormat="1" applyFont="1" applyAlignment="1">
      <alignment horizontal="left" vertical="center" wrapText="1"/>
    </xf>
    <xf numFmtId="2" fontId="3" fillId="6" borderId="9" xfId="3" applyNumberFormat="1" applyFont="1" applyFill="1" applyBorder="1" applyAlignment="1">
      <alignment horizontal="left" vertical="center"/>
    </xf>
    <xf numFmtId="2" fontId="3" fillId="6" borderId="10" xfId="3" applyNumberFormat="1" applyFont="1" applyFill="1" applyBorder="1" applyAlignment="1">
      <alignment horizontal="left" vertical="center"/>
    </xf>
    <xf numFmtId="2" fontId="3" fillId="6" borderId="47" xfId="3" applyNumberFormat="1" applyFont="1" applyFill="1" applyBorder="1" applyAlignment="1">
      <alignment horizontal="left" vertical="center"/>
    </xf>
    <xf numFmtId="2" fontId="3" fillId="5" borderId="36" xfId="3" applyNumberFormat="1" applyFont="1" applyFill="1" applyBorder="1" applyAlignment="1">
      <alignment horizontal="left" vertical="center"/>
    </xf>
    <xf numFmtId="2" fontId="3" fillId="5" borderId="34" xfId="3" applyNumberFormat="1" applyFont="1" applyFill="1" applyBorder="1" applyAlignment="1">
      <alignment horizontal="left" vertical="center"/>
    </xf>
    <xf numFmtId="2" fontId="2" fillId="5" borderId="44" xfId="3" applyNumberFormat="1" applyFont="1" applyFill="1" applyBorder="1" applyAlignment="1">
      <alignment horizontal="center" vertical="center"/>
    </xf>
    <xf numFmtId="2" fontId="2" fillId="5" borderId="45" xfId="3" applyNumberFormat="1" applyFont="1" applyFill="1" applyBorder="1" applyAlignment="1">
      <alignment horizontal="center" vertical="center"/>
    </xf>
    <xf numFmtId="2" fontId="3" fillId="5" borderId="34" xfId="3" applyNumberFormat="1" applyFont="1" applyFill="1" applyBorder="1" applyAlignment="1">
      <alignment horizontal="center" vertical="center"/>
    </xf>
    <xf numFmtId="0" fontId="2" fillId="0" borderId="36" xfId="3" applyFont="1" applyFill="1" applyBorder="1" applyAlignment="1">
      <alignment horizontal="left" vertical="center" wrapText="1"/>
    </xf>
    <xf numFmtId="0" fontId="2" fillId="0" borderId="34" xfId="3" applyFont="1" applyFill="1" applyBorder="1" applyAlignment="1">
      <alignment horizontal="left" vertical="center" wrapText="1"/>
    </xf>
    <xf numFmtId="0" fontId="2" fillId="0" borderId="36" xfId="3" applyFont="1" applyFill="1" applyBorder="1" applyAlignment="1" applyProtection="1">
      <alignment horizontal="center" vertical="center" wrapText="1"/>
      <protection locked="0"/>
    </xf>
    <xf numFmtId="0" fontId="2" fillId="0" borderId="34" xfId="3" applyFont="1" applyFill="1" applyBorder="1" applyAlignment="1" applyProtection="1">
      <alignment horizontal="center" vertical="center" wrapText="1"/>
      <protection locked="0"/>
    </xf>
    <xf numFmtId="0" fontId="3" fillId="6" borderId="51" xfId="3" applyFont="1" applyFill="1" applyBorder="1" applyAlignment="1">
      <alignment horizontal="center" vertical="center"/>
    </xf>
    <xf numFmtId="0" fontId="3" fillId="6" borderId="52" xfId="3" applyFont="1" applyFill="1" applyBorder="1" applyAlignment="1">
      <alignment horizontal="center" vertical="center"/>
    </xf>
    <xf numFmtId="0" fontId="3" fillId="6" borderId="49" xfId="3" applyFont="1" applyFill="1" applyBorder="1" applyAlignment="1">
      <alignment horizontal="center" vertical="center"/>
    </xf>
    <xf numFmtId="0" fontId="3" fillId="6" borderId="31" xfId="3" applyFont="1" applyFill="1" applyBorder="1" applyAlignment="1">
      <alignment horizontal="center" vertical="center"/>
    </xf>
    <xf numFmtId="0" fontId="11" fillId="0" borderId="0" xfId="3" applyFont="1" applyAlignment="1">
      <alignment horizontal="center" vertical="center"/>
    </xf>
    <xf numFmtId="2" fontId="3" fillId="6" borderId="12" xfId="3" applyNumberFormat="1" applyFont="1" applyFill="1" applyBorder="1" applyAlignment="1">
      <alignment horizontal="center" vertical="center" wrapText="1"/>
    </xf>
    <xf numFmtId="2" fontId="3" fillId="6" borderId="3" xfId="3" applyNumberFormat="1" applyFont="1" applyFill="1" applyBorder="1" applyAlignment="1">
      <alignment horizontal="center" vertical="center" wrapText="1"/>
    </xf>
    <xf numFmtId="2" fontId="3" fillId="6" borderId="4" xfId="3" applyNumberFormat="1" applyFont="1" applyFill="1" applyBorder="1" applyAlignment="1">
      <alignment horizontal="center" vertical="center" wrapText="1"/>
    </xf>
    <xf numFmtId="2" fontId="3" fillId="6" borderId="9" xfId="3" applyNumberFormat="1" applyFont="1" applyFill="1" applyBorder="1" applyAlignment="1">
      <alignment horizontal="center" vertical="center" wrapText="1"/>
    </xf>
    <xf numFmtId="2" fontId="3" fillId="6" borderId="10" xfId="3" applyNumberFormat="1" applyFont="1" applyFill="1" applyBorder="1" applyAlignment="1">
      <alignment horizontal="center" vertical="center" wrapText="1"/>
    </xf>
    <xf numFmtId="2" fontId="3" fillId="6" borderId="11" xfId="3" applyNumberFormat="1" applyFont="1" applyFill="1" applyBorder="1" applyAlignment="1">
      <alignment horizontal="center" vertical="center" wrapText="1"/>
    </xf>
    <xf numFmtId="2" fontId="3" fillId="5" borderId="53" xfId="3" applyNumberFormat="1" applyFont="1" applyFill="1" applyBorder="1" applyAlignment="1">
      <alignment horizontal="left" vertical="center"/>
    </xf>
    <xf numFmtId="0" fontId="2" fillId="0" borderId="23" xfId="3" applyFont="1" applyBorder="1" applyAlignment="1">
      <alignment horizontal="justify" vertical="top" wrapText="1"/>
    </xf>
    <xf numFmtId="0" fontId="2" fillId="0" borderId="26" xfId="3" applyFont="1" applyBorder="1" applyAlignment="1">
      <alignment horizontal="justify" vertical="top" wrapText="1"/>
    </xf>
    <xf numFmtId="0" fontId="2" fillId="0" borderId="42" xfId="3" applyFont="1" applyBorder="1" applyAlignment="1">
      <alignment horizontal="justify" vertical="top" wrapText="1"/>
    </xf>
    <xf numFmtId="0" fontId="2" fillId="0" borderId="43" xfId="3" applyFont="1" applyBorder="1" applyAlignment="1">
      <alignment horizontal="justify" vertical="top" wrapText="1"/>
    </xf>
    <xf numFmtId="0" fontId="3" fillId="4" borderId="14" xfId="3" applyFont="1" applyFill="1" applyBorder="1" applyAlignment="1">
      <alignment horizontal="left" vertical="center"/>
    </xf>
    <xf numFmtId="166" fontId="3" fillId="0" borderId="18" xfId="3" applyNumberFormat="1" applyFont="1" applyBorder="1" applyAlignment="1">
      <alignment horizontal="left"/>
    </xf>
    <xf numFmtId="0" fontId="3" fillId="0" borderId="16" xfId="3" applyFont="1" applyBorder="1" applyAlignment="1">
      <alignment horizontal="left"/>
    </xf>
    <xf numFmtId="0" fontId="3" fillId="0" borderId="17" xfId="3" applyFont="1" applyBorder="1" applyAlignment="1">
      <alignment horizontal="left"/>
    </xf>
    <xf numFmtId="0" fontId="2" fillId="0" borderId="14" xfId="3" applyFont="1" applyBorder="1" applyAlignment="1" applyProtection="1">
      <alignment horizontal="center" wrapText="1"/>
      <protection locked="0"/>
    </xf>
    <xf numFmtId="0" fontId="2" fillId="0" borderId="0" xfId="3" applyFont="1" applyBorder="1" applyAlignment="1">
      <alignment horizontal="center"/>
    </xf>
    <xf numFmtId="0" fontId="2" fillId="0" borderId="18" xfId="3" applyFont="1" applyBorder="1" applyAlignment="1" applyProtection="1">
      <alignment vertical="center" wrapText="1"/>
      <protection locked="0"/>
    </xf>
    <xf numFmtId="0" fontId="2" fillId="0" borderId="16" xfId="3" applyFont="1" applyBorder="1" applyAlignment="1" applyProtection="1">
      <alignment vertical="center" wrapText="1"/>
      <protection locked="0"/>
    </xf>
    <xf numFmtId="0" fontId="3" fillId="6" borderId="38" xfId="3" applyFont="1" applyFill="1" applyBorder="1" applyAlignment="1">
      <alignment horizontal="center"/>
    </xf>
    <xf numFmtId="0" fontId="12" fillId="0" borderId="18" xfId="3" applyFont="1" applyBorder="1" applyAlignment="1" applyProtection="1">
      <alignment horizontal="left"/>
      <protection locked="0"/>
    </xf>
    <xf numFmtId="0" fontId="12" fillId="0" borderId="16" xfId="3" applyFont="1" applyBorder="1" applyAlignment="1" applyProtection="1">
      <alignment horizontal="left"/>
      <protection locked="0"/>
    </xf>
    <xf numFmtId="0" fontId="12" fillId="0" borderId="17" xfId="3" applyFont="1" applyBorder="1" applyAlignment="1" applyProtection="1">
      <alignment horizontal="left"/>
      <protection locked="0"/>
    </xf>
    <xf numFmtId="0" fontId="2" fillId="5" borderId="15" xfId="3" applyFont="1" applyFill="1" applyBorder="1" applyAlignment="1">
      <alignment horizontal="center" vertical="center"/>
    </xf>
    <xf numFmtId="0" fontId="2" fillId="0" borderId="18" xfId="3" applyFont="1" applyBorder="1" applyAlignment="1" applyProtection="1">
      <alignment vertical="center" wrapText="1" shrinkToFit="1"/>
      <protection locked="0"/>
    </xf>
    <xf numFmtId="0" fontId="2" fillId="0" borderId="16" xfId="3" applyFont="1" applyBorder="1" applyAlignment="1" applyProtection="1">
      <alignment vertical="center" wrapText="1" shrinkToFit="1"/>
      <protection locked="0"/>
    </xf>
    <xf numFmtId="0" fontId="2" fillId="0" borderId="17" xfId="3" applyFont="1" applyBorder="1" applyAlignment="1" applyProtection="1">
      <alignment vertical="center" wrapText="1" shrinkToFit="1"/>
      <protection locked="0"/>
    </xf>
    <xf numFmtId="0" fontId="2" fillId="0" borderId="14" xfId="3" applyFont="1" applyBorder="1" applyAlignment="1" applyProtection="1">
      <alignment vertical="center" wrapText="1"/>
      <protection locked="0"/>
    </xf>
    <xf numFmtId="2" fontId="3" fillId="5" borderId="18" xfId="3" applyNumberFormat="1" applyFont="1" applyFill="1" applyBorder="1" applyAlignment="1">
      <alignment horizontal="center" vertical="center"/>
    </xf>
    <xf numFmtId="2" fontId="3" fillId="5" borderId="16" xfId="3" applyNumberFormat="1" applyFont="1" applyFill="1" applyBorder="1" applyAlignment="1">
      <alignment horizontal="center" vertical="center"/>
    </xf>
    <xf numFmtId="2" fontId="3" fillId="0" borderId="18" xfId="3" applyNumberFormat="1" applyFont="1" applyFill="1" applyBorder="1" applyAlignment="1" applyProtection="1">
      <alignment horizontal="center" vertical="center" wrapText="1"/>
      <protection locked="0"/>
    </xf>
    <xf numFmtId="2" fontId="3" fillId="0" borderId="16" xfId="3" applyNumberFormat="1" applyFont="1" applyFill="1" applyBorder="1" applyAlignment="1" applyProtection="1">
      <alignment horizontal="center" vertical="center" wrapText="1"/>
      <protection locked="0"/>
    </xf>
    <xf numFmtId="2" fontId="3" fillId="0" borderId="17" xfId="3" applyNumberFormat="1" applyFont="1" applyFill="1" applyBorder="1" applyAlignment="1" applyProtection="1">
      <alignment horizontal="center" vertical="center" wrapText="1"/>
      <protection locked="0"/>
    </xf>
    <xf numFmtId="2" fontId="3" fillId="5" borderId="40" xfId="3" applyNumberFormat="1" applyFont="1" applyFill="1" applyBorder="1" applyAlignment="1">
      <alignment horizontal="center" vertical="center" wrapText="1"/>
    </xf>
    <xf numFmtId="2" fontId="3" fillId="5" borderId="23" xfId="3" applyNumberFormat="1" applyFont="1" applyFill="1" applyBorder="1" applyAlignment="1">
      <alignment horizontal="center" vertical="center" wrapText="1"/>
    </xf>
    <xf numFmtId="2" fontId="3" fillId="5" borderId="18" xfId="3" applyNumberFormat="1" applyFont="1" applyFill="1" applyBorder="1" applyAlignment="1">
      <alignment horizontal="left" vertical="center"/>
    </xf>
    <xf numFmtId="2" fontId="3" fillId="5" borderId="17" xfId="3" applyNumberFormat="1" applyFont="1" applyFill="1" applyBorder="1" applyAlignment="1">
      <alignment horizontal="left" vertical="center"/>
    </xf>
    <xf numFmtId="0" fontId="2" fillId="0" borderId="18" xfId="3" applyFont="1" applyBorder="1" applyAlignment="1" applyProtection="1">
      <alignment horizontal="center"/>
      <protection locked="0"/>
    </xf>
    <xf numFmtId="0" fontId="2" fillId="0" borderId="16" xfId="3" applyFont="1" applyBorder="1" applyAlignment="1" applyProtection="1">
      <alignment horizontal="center"/>
      <protection locked="0"/>
    </xf>
    <xf numFmtId="0" fontId="2" fillId="0" borderId="17" xfId="3" applyFont="1" applyBorder="1" applyAlignment="1" applyProtection="1">
      <alignment horizontal="center"/>
      <protection locked="0"/>
    </xf>
    <xf numFmtId="0" fontId="2" fillId="5" borderId="14" xfId="3" applyFont="1" applyFill="1" applyBorder="1" applyAlignment="1">
      <alignment horizontal="center" vertical="center"/>
    </xf>
    <xf numFmtId="0" fontId="2" fillId="5" borderId="36" xfId="3" applyFont="1" applyFill="1" applyBorder="1" applyAlignment="1">
      <alignment horizontal="center" vertical="center"/>
    </xf>
    <xf numFmtId="0" fontId="2" fillId="5" borderId="21" xfId="3" applyFont="1" applyFill="1" applyBorder="1" applyAlignment="1">
      <alignment horizontal="center" vertical="center"/>
    </xf>
    <xf numFmtId="0" fontId="2" fillId="5" borderId="14" xfId="3" applyFont="1" applyFill="1" applyBorder="1" applyAlignment="1">
      <alignment horizontal="center" vertical="center" wrapText="1"/>
    </xf>
    <xf numFmtId="4" fontId="1" fillId="5" borderId="9" xfId="4" applyNumberFormat="1" applyFont="1" applyFill="1" applyBorder="1" applyAlignment="1">
      <alignment horizontal="center" vertical="center"/>
    </xf>
    <xf numFmtId="4" fontId="1" fillId="5" borderId="10" xfId="4" applyNumberFormat="1" applyFont="1" applyFill="1" applyBorder="1" applyAlignment="1">
      <alignment horizontal="center" vertical="center"/>
    </xf>
    <xf numFmtId="4" fontId="1" fillId="5" borderId="11" xfId="4" applyNumberFormat="1" applyFont="1" applyFill="1" applyBorder="1" applyAlignment="1">
      <alignment horizontal="center" vertical="center"/>
    </xf>
    <xf numFmtId="0" fontId="16" fillId="0" borderId="27" xfId="4" applyFont="1" applyBorder="1" applyAlignment="1">
      <alignment horizontal="center" vertical="center" wrapText="1"/>
    </xf>
    <xf numFmtId="0" fontId="16" fillId="0" borderId="28" xfId="4" applyFont="1" applyBorder="1" applyAlignment="1">
      <alignment horizontal="center" vertical="center" wrapText="1"/>
    </xf>
    <xf numFmtId="0" fontId="16" fillId="0" borderId="29" xfId="4" applyFont="1" applyBorder="1" applyAlignment="1">
      <alignment horizontal="center" vertical="center" wrapText="1"/>
    </xf>
    <xf numFmtId="0" fontId="17" fillId="0" borderId="0" xfId="4" applyFont="1" applyBorder="1" applyAlignment="1">
      <alignment horizontal="left" vertical="center" wrapText="1"/>
    </xf>
    <xf numFmtId="0" fontId="17" fillId="0" borderId="20" xfId="4" applyFont="1" applyBorder="1" applyAlignment="1">
      <alignment horizontal="left" vertical="center" wrapText="1"/>
    </xf>
    <xf numFmtId="0" fontId="1" fillId="2" borderId="19" xfId="4" applyFont="1" applyFill="1" applyBorder="1" applyAlignment="1">
      <alignment horizontal="left" vertical="center" wrapText="1"/>
    </xf>
    <xf numFmtId="0" fontId="1" fillId="2" borderId="0" xfId="4" applyFont="1" applyFill="1" applyBorder="1" applyAlignment="1">
      <alignment horizontal="left" vertical="center" wrapText="1"/>
    </xf>
    <xf numFmtId="0" fontId="1" fillId="2" borderId="20" xfId="4" applyFont="1" applyFill="1" applyBorder="1" applyAlignment="1">
      <alignment horizontal="left" vertical="center" wrapText="1"/>
    </xf>
    <xf numFmtId="0" fontId="18" fillId="3" borderId="54" xfId="4" applyFont="1" applyFill="1" applyBorder="1" applyAlignment="1">
      <alignment horizontal="left" vertical="top" wrapText="1"/>
    </xf>
    <xf numFmtId="0" fontId="18" fillId="3" borderId="38" xfId="4" applyFont="1" applyFill="1" applyBorder="1" applyAlignment="1">
      <alignment horizontal="left" vertical="top" wrapText="1"/>
    </xf>
    <xf numFmtId="0" fontId="18" fillId="3" borderId="55" xfId="4" applyFont="1" applyFill="1" applyBorder="1" applyAlignment="1">
      <alignment horizontal="left" vertical="top" wrapText="1"/>
    </xf>
    <xf numFmtId="0" fontId="18" fillId="3" borderId="19" xfId="4" applyFont="1" applyFill="1" applyBorder="1" applyAlignment="1">
      <alignment horizontal="left" vertical="top" wrapText="1"/>
    </xf>
    <xf numFmtId="0" fontId="18" fillId="3" borderId="0" xfId="4" applyFont="1" applyFill="1" applyBorder="1" applyAlignment="1">
      <alignment horizontal="left" vertical="top" wrapText="1"/>
    </xf>
    <xf numFmtId="0" fontId="1" fillId="0" borderId="1" xfId="4" applyFont="1" applyBorder="1" applyAlignment="1">
      <alignment horizontal="center"/>
    </xf>
    <xf numFmtId="0" fontId="1" fillId="0" borderId="2" xfId="4" applyFont="1" applyBorder="1" applyAlignment="1">
      <alignment horizontal="center"/>
    </xf>
    <xf numFmtId="0" fontId="1" fillId="0" borderId="25" xfId="4" applyFont="1" applyBorder="1" applyAlignment="1">
      <alignment horizontal="center"/>
    </xf>
    <xf numFmtId="0" fontId="1" fillId="5" borderId="13" xfId="4" applyFont="1" applyFill="1" applyBorder="1" applyAlignment="1">
      <alignment horizontal="center" vertical="center" wrapText="1"/>
    </xf>
    <xf numFmtId="0" fontId="1" fillId="5" borderId="14" xfId="4" applyFont="1" applyFill="1" applyBorder="1" applyAlignment="1">
      <alignment horizontal="center" vertical="center" wrapText="1"/>
    </xf>
    <xf numFmtId="3" fontId="1" fillId="7" borderId="5" xfId="4" applyNumberFormat="1" applyFont="1" applyFill="1" applyBorder="1" applyAlignment="1">
      <alignment horizontal="center" vertical="center" wrapText="1"/>
    </xf>
    <xf numFmtId="3" fontId="1" fillId="7" borderId="6" xfId="4" applyNumberFormat="1" applyFont="1" applyFill="1" applyBorder="1" applyAlignment="1">
      <alignment horizontal="center" vertical="center" wrapText="1"/>
    </xf>
    <xf numFmtId="4" fontId="1" fillId="3" borderId="54" xfId="4" applyNumberFormat="1" applyFont="1" applyFill="1" applyBorder="1" applyAlignment="1">
      <alignment horizontal="left" vertical="center" wrapText="1"/>
    </xf>
    <xf numFmtId="4" fontId="1" fillId="3" borderId="39" xfId="4" applyNumberFormat="1" applyFont="1" applyFill="1" applyBorder="1" applyAlignment="1">
      <alignment horizontal="left" vertical="center"/>
    </xf>
    <xf numFmtId="4" fontId="1" fillId="3" borderId="19" xfId="4" applyNumberFormat="1" applyFont="1" applyFill="1" applyBorder="1" applyAlignment="1">
      <alignment horizontal="left" vertical="center"/>
    </xf>
    <xf numFmtId="4" fontId="1" fillId="3" borderId="33" xfId="4" applyNumberFormat="1" applyFont="1" applyFill="1" applyBorder="1" applyAlignment="1">
      <alignment horizontal="left" vertical="center"/>
    </xf>
    <xf numFmtId="4" fontId="1" fillId="3" borderId="56" xfId="4" applyNumberFormat="1" applyFont="1" applyFill="1" applyBorder="1" applyAlignment="1">
      <alignment horizontal="left" vertical="center"/>
    </xf>
    <xf numFmtId="4" fontId="1" fillId="3" borderId="37" xfId="4" applyNumberFormat="1" applyFont="1" applyFill="1" applyBorder="1" applyAlignment="1">
      <alignment horizontal="left" vertical="center"/>
    </xf>
    <xf numFmtId="4" fontId="1" fillId="2" borderId="57" xfId="4" applyNumberFormat="1" applyFont="1" applyFill="1" applyBorder="1" applyAlignment="1">
      <alignment horizontal="center" vertical="center"/>
    </xf>
    <xf numFmtId="4" fontId="1" fillId="2" borderId="58" xfId="4" applyNumberFormat="1" applyFont="1" applyFill="1" applyBorder="1" applyAlignment="1">
      <alignment horizontal="center" vertical="center"/>
    </xf>
    <xf numFmtId="4" fontId="15" fillId="3" borderId="13" xfId="4" applyNumberFormat="1" applyFill="1" applyBorder="1" applyAlignment="1">
      <alignment horizontal="left" vertical="center" wrapText="1"/>
    </xf>
    <xf numFmtId="4" fontId="15" fillId="3" borderId="14" xfId="4" applyNumberFormat="1" applyFill="1" applyBorder="1" applyAlignment="1">
      <alignment horizontal="left" vertical="center" wrapText="1"/>
    </xf>
    <xf numFmtId="4" fontId="15" fillId="3" borderId="54" xfId="4" applyNumberFormat="1" applyFill="1" applyBorder="1" applyAlignment="1">
      <alignment horizontal="left" vertical="center" wrapText="1"/>
    </xf>
    <xf numFmtId="4" fontId="15" fillId="3" borderId="39" xfId="4" applyNumberFormat="1" applyFill="1" applyBorder="1" applyAlignment="1">
      <alignment horizontal="left" vertical="center" wrapText="1"/>
    </xf>
    <xf numFmtId="4" fontId="15" fillId="3" borderId="56" xfId="4" applyNumberFormat="1" applyFill="1" applyBorder="1" applyAlignment="1">
      <alignment horizontal="left" vertical="center" wrapText="1"/>
    </xf>
    <xf numFmtId="4" fontId="15" fillId="3" borderId="37" xfId="4" applyNumberFormat="1" applyFill="1" applyBorder="1" applyAlignment="1">
      <alignment horizontal="left" vertical="center" wrapText="1"/>
    </xf>
    <xf numFmtId="4" fontId="15" fillId="3" borderId="13" xfId="4" applyNumberFormat="1" applyFill="1" applyBorder="1" applyAlignment="1">
      <alignment horizontal="left" vertical="center"/>
    </xf>
    <xf numFmtId="4" fontId="15" fillId="3" borderId="14" xfId="4" applyNumberFormat="1" applyFill="1" applyBorder="1" applyAlignment="1">
      <alignment horizontal="left" vertical="center"/>
    </xf>
    <xf numFmtId="4" fontId="1" fillId="5" borderId="59" xfId="4" applyNumberFormat="1" applyFont="1" applyFill="1" applyBorder="1" applyAlignment="1">
      <alignment horizontal="left" vertical="center"/>
    </xf>
    <xf numFmtId="4" fontId="1" fillId="5" borderId="16" xfId="4" applyNumberFormat="1" applyFont="1" applyFill="1" applyBorder="1" applyAlignment="1">
      <alignment horizontal="left" vertical="center"/>
    </xf>
    <xf numFmtId="4" fontId="0" fillId="3" borderId="61" xfId="4" applyNumberFormat="1" applyFont="1" applyFill="1" applyBorder="1" applyAlignment="1">
      <alignment horizontal="left" vertical="center"/>
    </xf>
    <xf numFmtId="4" fontId="14" fillId="3" borderId="7" xfId="4" applyNumberFormat="1" applyFont="1" applyFill="1" applyBorder="1" applyAlignment="1">
      <alignment horizontal="left" vertical="center"/>
    </xf>
    <xf numFmtId="0" fontId="1" fillId="5" borderId="9" xfId="4" applyFont="1" applyFill="1" applyBorder="1" applyAlignment="1">
      <alignment horizontal="left" vertical="center" wrapText="1"/>
    </xf>
    <xf numFmtId="0" fontId="1" fillId="5" borderId="10" xfId="4" applyFont="1" applyFill="1" applyBorder="1" applyAlignment="1">
      <alignment horizontal="left" vertical="center" wrapText="1"/>
    </xf>
    <xf numFmtId="0" fontId="26" fillId="7" borderId="0" xfId="4" applyFont="1" applyFill="1" applyAlignment="1">
      <alignment horizontal="center" vertical="center" wrapText="1"/>
    </xf>
    <xf numFmtId="4" fontId="15" fillId="3" borderId="59" xfId="4" applyNumberFormat="1" applyFill="1" applyBorder="1" applyAlignment="1">
      <alignment horizontal="left" vertical="center"/>
    </xf>
    <xf numFmtId="4" fontId="15" fillId="3" borderId="17" xfId="4" applyNumberFormat="1" applyFill="1" applyBorder="1" applyAlignment="1">
      <alignment horizontal="left" vertical="center"/>
    </xf>
    <xf numFmtId="4" fontId="1" fillId="5" borderId="61" xfId="4" applyNumberFormat="1" applyFont="1" applyFill="1" applyBorder="1" applyAlignment="1">
      <alignment horizontal="left" vertical="center"/>
    </xf>
    <xf numFmtId="4" fontId="1" fillId="5" borderId="7" xfId="4" applyNumberFormat="1" applyFont="1" applyFill="1" applyBorder="1" applyAlignment="1">
      <alignment horizontal="left" vertical="center"/>
    </xf>
    <xf numFmtId="4" fontId="25" fillId="5" borderId="9" xfId="4" applyNumberFormat="1" applyFont="1" applyFill="1" applyBorder="1" applyAlignment="1">
      <alignment horizontal="left" vertical="center"/>
    </xf>
    <xf numFmtId="4" fontId="25" fillId="5" borderId="10" xfId="4" applyNumberFormat="1" applyFont="1" applyFill="1" applyBorder="1" applyAlignment="1">
      <alignment horizontal="left" vertical="center"/>
    </xf>
    <xf numFmtId="0" fontId="15" fillId="0" borderId="13" xfId="4" applyBorder="1" applyAlignment="1">
      <alignment horizontal="left" vertical="center" wrapText="1"/>
    </xf>
    <xf numFmtId="0" fontId="15" fillId="0" borderId="44" xfId="4" applyBorder="1" applyAlignment="1">
      <alignment horizontal="left" vertical="center" wrapText="1"/>
    </xf>
    <xf numFmtId="0" fontId="15" fillId="0" borderId="14" xfId="4" applyBorder="1" applyAlignment="1">
      <alignment horizontal="center" vertical="center" wrapText="1"/>
    </xf>
    <xf numFmtId="0" fontId="15" fillId="0" borderId="36" xfId="4" applyBorder="1" applyAlignment="1">
      <alignment horizontal="center" vertical="center" wrapText="1"/>
    </xf>
    <xf numFmtId="0" fontId="17" fillId="0" borderId="0" xfId="4" applyFont="1" applyAlignment="1">
      <alignment horizontal="center" vertical="center" wrapText="1"/>
    </xf>
    <xf numFmtId="0" fontId="1" fillId="5" borderId="62" xfId="4" applyFont="1" applyFill="1" applyBorder="1" applyAlignment="1">
      <alignment horizontal="center" vertical="center" wrapText="1"/>
    </xf>
    <xf numFmtId="0" fontId="1" fillId="5" borderId="48" xfId="4" applyFont="1" applyFill="1" applyBorder="1" applyAlignment="1">
      <alignment horizontal="center" vertical="center" wrapText="1"/>
    </xf>
    <xf numFmtId="0" fontId="1" fillId="5" borderId="63" xfId="4" applyFont="1" applyFill="1" applyBorder="1" applyAlignment="1">
      <alignment horizontal="center" vertical="center" wrapText="1"/>
    </xf>
    <xf numFmtId="0" fontId="15" fillId="2" borderId="1" xfId="4" applyFill="1" applyBorder="1" applyAlignment="1">
      <alignment horizontal="left" vertical="center" wrapText="1"/>
    </xf>
    <xf numFmtId="0" fontId="15" fillId="2" borderId="5" xfId="4" applyFill="1" applyBorder="1" applyAlignment="1">
      <alignment horizontal="left" vertical="center" wrapText="1"/>
    </xf>
    <xf numFmtId="0" fontId="15" fillId="2" borderId="2" xfId="4" applyFill="1" applyBorder="1" applyAlignment="1">
      <alignment horizontal="center" vertical="center" wrapText="1"/>
    </xf>
    <xf numFmtId="0" fontId="15" fillId="2" borderId="6" xfId="4" applyFill="1" applyBorder="1" applyAlignment="1">
      <alignment horizontal="center" vertical="center" wrapText="1"/>
    </xf>
    <xf numFmtId="0" fontId="15" fillId="2" borderId="25" xfId="4" applyFill="1" applyBorder="1" applyAlignment="1">
      <alignment horizontal="center" vertical="center" wrapText="1"/>
    </xf>
    <xf numFmtId="0" fontId="15" fillId="0" borderId="45" xfId="4" applyBorder="1" applyAlignment="1">
      <alignment horizontal="left" vertical="center" wrapText="1"/>
    </xf>
    <xf numFmtId="0" fontId="15" fillId="0" borderId="50" xfId="4" applyBorder="1" applyAlignment="1">
      <alignment horizontal="left" vertical="center" wrapText="1"/>
    </xf>
    <xf numFmtId="0" fontId="15" fillId="0" borderId="13" xfId="4" applyBorder="1" applyAlignment="1">
      <alignment horizontal="center" vertical="center" wrapText="1"/>
    </xf>
    <xf numFmtId="2" fontId="15" fillId="0" borderId="14" xfId="4" applyNumberFormat="1" applyBorder="1" applyAlignment="1">
      <alignment horizontal="center" vertical="center" wrapText="1"/>
    </xf>
    <xf numFmtId="2" fontId="15" fillId="0" borderId="15" xfId="4" applyNumberFormat="1" applyBorder="1" applyAlignment="1">
      <alignment horizontal="center" vertical="center" wrapText="1"/>
    </xf>
    <xf numFmtId="0" fontId="15" fillId="0" borderId="5" xfId="4" applyBorder="1" applyAlignment="1">
      <alignment horizontal="left" vertical="center" wrapText="1"/>
    </xf>
    <xf numFmtId="0" fontId="15" fillId="0" borderId="6" xfId="4" applyBorder="1" applyAlignment="1">
      <alignment horizontal="center" vertical="center" wrapText="1"/>
    </xf>
    <xf numFmtId="2" fontId="15" fillId="2" borderId="48" xfId="4" applyNumberFormat="1" applyFill="1" applyBorder="1" applyAlignment="1">
      <alignment horizontal="center" vertical="center" wrapText="1"/>
    </xf>
    <xf numFmtId="2" fontId="15" fillId="2" borderId="63" xfId="4" applyNumberFormat="1" applyFill="1" applyBorder="1" applyAlignment="1">
      <alignment horizontal="center" vertical="center" wrapText="1"/>
    </xf>
    <xf numFmtId="0" fontId="15" fillId="0" borderId="21" xfId="4" applyBorder="1" applyAlignment="1">
      <alignment horizontal="center" vertical="center" wrapText="1"/>
    </xf>
    <xf numFmtId="0" fontId="0" fillId="0" borderId="14" xfId="0" applyFont="1" applyBorder="1" applyAlignment="1">
      <alignment horizontal="center" vertical="center" wrapText="1"/>
    </xf>
    <xf numFmtId="4" fontId="15" fillId="2" borderId="48" xfId="4" applyNumberFormat="1" applyFill="1" applyBorder="1" applyAlignment="1">
      <alignment horizontal="center" vertical="center" wrapText="1"/>
    </xf>
    <xf numFmtId="4" fontId="15" fillId="2" borderId="63" xfId="4" applyNumberFormat="1" applyFill="1" applyBorder="1" applyAlignment="1">
      <alignment horizontal="center" vertical="center" wrapText="1"/>
    </xf>
    <xf numFmtId="0" fontId="1" fillId="8" borderId="14" xfId="0" applyFont="1" applyFill="1" applyBorder="1" applyAlignment="1">
      <alignment horizontal="center" vertical="center" wrapText="1"/>
    </xf>
    <xf numFmtId="0" fontId="15" fillId="0" borderId="65" xfId="4" applyBorder="1" applyAlignment="1">
      <alignment horizontal="center" vertical="center" wrapText="1"/>
    </xf>
    <xf numFmtId="0" fontId="15" fillId="0" borderId="45" xfId="4" applyBorder="1" applyAlignment="1">
      <alignment horizontal="center" vertical="center" wrapText="1"/>
    </xf>
    <xf numFmtId="0" fontId="15" fillId="0" borderId="64" xfId="4" applyBorder="1" applyAlignment="1">
      <alignment horizontal="center" vertical="center" wrapText="1"/>
    </xf>
  </cellXfs>
  <cellStyles count="5">
    <cellStyle name="čiarky" xfId="1"/>
    <cellStyle name="Normálna 3" xfId="2"/>
    <cellStyle name="Normálne" xfId="0" builtinId="0"/>
    <cellStyle name="Normálne 2" xfId="3"/>
    <cellStyle name="Normálne 2 2" xfId="4"/>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basp01.intra.minv.sk/projekty/2020/OP%20&#317;Z/RD/Zdielane%20dokumenty/Vyzvy-Vyzvania/Vyzva%20voda/bez%20&#352;P_30.9/P1%20Formular%20ZoNFP%20s%20prilohami/P8%20ZoNFP%20Specifikacia%20vydavkov_new.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basp01.intra.minv.sk/projekty/2020/OP%20&#317;Z/RD/Zdielane%20dokumenty/Vyzvy-Vyzvania/V&#253;zva%20KC/KC%20na%20pripom_interne/P1%20Formul&#225;r%20&#381;oNFP%20s%20pr&#237;lohami/KC/Pomocn&#253;%20v&#253;po&#269;et%20finan&#269;n&#253;ch%20a%20percentu&#225;lnych%20limitov_KC_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zpočet projektu tabuľka"/>
      <sheetName val="Prieskum trhu"/>
      <sheetName val="Manažment detail"/>
      <sheetName val="Limity_rekonštrukcia_prestavba"/>
      <sheetName val="Limity_výstavba"/>
      <sheetName val="Pomocná_tabuľka"/>
      <sheetName val="limity"/>
      <sheetName val="výberové polia"/>
    </sheetNames>
    <sheetDataSet>
      <sheetData sheetId="0"/>
      <sheetData sheetId="1"/>
      <sheetData sheetId="2"/>
      <sheetData sheetId="3"/>
      <sheetData sheetId="4"/>
      <sheetData sheetId="5"/>
      <sheetData sheetId="6">
        <row r="27">
          <cell r="B27" t="str">
            <v>Neuvedené</v>
          </cell>
        </row>
        <row r="28">
          <cell r="B28" t="str">
            <v>Veľkoplošná reklamná tabuľa (panel)</v>
          </cell>
        </row>
        <row r="29">
          <cell r="B29" t="str">
            <v>Trvalá vysvetľujúca tabuľa (pamätná doska)</v>
          </cell>
        </row>
        <row r="30">
          <cell r="B30" t="str">
            <v>Veľkoplošná reklamná tabuľa (panel) a trvalá vysvetľujúca tabuľa (pamätná doska)</v>
          </cell>
        </row>
        <row r="31">
          <cell r="B31" t="str">
            <v>Informačná tabuľa (plagát)</v>
          </cell>
        </row>
        <row r="49">
          <cell r="A49" t="str">
            <v>ÁNO</v>
          </cell>
        </row>
        <row r="50">
          <cell r="A50" t="str">
            <v>NIE</v>
          </cell>
        </row>
      </sheetData>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mity výstavba"/>
      <sheetName val="Limity rekonštrukcia_prestavba"/>
      <sheetName val="Limity"/>
      <sheetName val="výberové polia"/>
    </sheetNames>
    <sheetDataSet>
      <sheetData sheetId="0"/>
      <sheetData sheetId="1"/>
      <sheetData sheetId="2">
        <row r="35">
          <cell r="A35" t="str">
            <v>ÁNO</v>
          </cell>
        </row>
        <row r="36">
          <cell r="A36" t="str">
            <v>NIE</v>
          </cell>
        </row>
      </sheetData>
      <sheetData sheetId="3"/>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vmlDrawing" Target="../drawings/vmlDrawing4.v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9"/>
  <sheetViews>
    <sheetView tabSelected="1" zoomScaleNormal="100" zoomScaleSheetLayoutView="100" zoomScalePageLayoutView="80" workbookViewId="0">
      <selection activeCell="D8" sqref="D8:G8"/>
    </sheetView>
  </sheetViews>
  <sheetFormatPr defaultRowHeight="15" x14ac:dyDescent="0.25"/>
  <cols>
    <col min="1" max="1" width="2.7109375" style="1" customWidth="1"/>
    <col min="2" max="2" width="7.5703125" style="1" customWidth="1"/>
    <col min="3" max="3" width="65.28515625" style="1" bestFit="1" customWidth="1"/>
    <col min="4" max="4" width="19.42578125" style="1" customWidth="1"/>
    <col min="5" max="5" width="18.85546875" style="1" customWidth="1"/>
    <col min="6" max="6" width="28.42578125" style="1" customWidth="1"/>
    <col min="7" max="7" width="55" style="1" customWidth="1"/>
    <col min="8" max="8" width="5.42578125" style="1" customWidth="1"/>
    <col min="9" max="9" width="2.85546875" style="1" customWidth="1"/>
    <col min="10" max="10" width="9.140625" style="1"/>
    <col min="11" max="11" width="13.7109375" style="1" bestFit="1" customWidth="1"/>
    <col min="12" max="16384" width="9.140625" style="1"/>
  </cols>
  <sheetData>
    <row r="1" spans="2:7" ht="29.25" customHeight="1" x14ac:dyDescent="0.25">
      <c r="B1" s="259" t="s">
        <v>0</v>
      </c>
      <c r="C1" s="259"/>
      <c r="D1" s="2"/>
      <c r="E1" s="2"/>
      <c r="F1" s="2"/>
      <c r="G1" s="3" t="s">
        <v>1</v>
      </c>
    </row>
    <row r="2" spans="2:7" ht="15.75" thickBot="1" x14ac:dyDescent="0.3">
      <c r="B2" s="4"/>
      <c r="D2" s="4"/>
      <c r="E2" s="4"/>
      <c r="F2" s="4"/>
      <c r="G2" s="4"/>
    </row>
    <row r="3" spans="2:7" s="33" customFormat="1" ht="24" customHeight="1" x14ac:dyDescent="0.25">
      <c r="B3" s="260" t="s">
        <v>103</v>
      </c>
      <c r="C3" s="261"/>
      <c r="D3" s="275"/>
      <c r="E3" s="275"/>
      <c r="F3" s="275"/>
      <c r="G3" s="276"/>
    </row>
    <row r="4" spans="2:7" s="33" customFormat="1" ht="25.5" customHeight="1" thickBot="1" x14ac:dyDescent="0.3">
      <c r="B4" s="277" t="s">
        <v>104</v>
      </c>
      <c r="C4" s="278"/>
      <c r="D4" s="279"/>
      <c r="E4" s="279"/>
      <c r="F4" s="279"/>
      <c r="G4" s="280"/>
    </row>
    <row r="5" spans="2:7" ht="15.75" thickBot="1" x14ac:dyDescent="0.3">
      <c r="B5" s="4"/>
      <c r="C5" s="4"/>
      <c r="D5" s="4"/>
      <c r="E5" s="4"/>
      <c r="F5" s="4"/>
      <c r="G5" s="4"/>
    </row>
    <row r="6" spans="2:7" ht="38.25" customHeight="1" x14ac:dyDescent="0.25">
      <c r="B6" s="260" t="s">
        <v>105</v>
      </c>
      <c r="C6" s="261"/>
      <c r="D6" s="264" t="s">
        <v>108</v>
      </c>
      <c r="E6" s="264"/>
      <c r="F6" s="264"/>
      <c r="G6" s="265"/>
    </row>
    <row r="7" spans="2:7" ht="24.75" customHeight="1" x14ac:dyDescent="0.25">
      <c r="B7" s="262" t="s">
        <v>106</v>
      </c>
      <c r="C7" s="263"/>
      <c r="D7" s="266" t="s">
        <v>109</v>
      </c>
      <c r="E7" s="266"/>
      <c r="F7" s="266"/>
      <c r="G7" s="267"/>
    </row>
    <row r="8" spans="2:7" ht="24.75" customHeight="1" thickBot="1" x14ac:dyDescent="0.3">
      <c r="B8" s="277" t="s">
        <v>107</v>
      </c>
      <c r="C8" s="278"/>
      <c r="D8" s="281"/>
      <c r="E8" s="281"/>
      <c r="F8" s="281"/>
      <c r="G8" s="282"/>
    </row>
    <row r="9" spans="2:7" ht="15.75" thickBot="1" x14ac:dyDescent="0.3"/>
    <row r="10" spans="2:7" ht="29.25" customHeight="1" thickBot="1" x14ac:dyDescent="0.3">
      <c r="B10" s="272" t="s">
        <v>4</v>
      </c>
      <c r="C10" s="273"/>
      <c r="D10" s="273"/>
      <c r="E10" s="273"/>
      <c r="F10" s="273"/>
      <c r="G10" s="274"/>
    </row>
    <row r="11" spans="2:7" ht="11.25" customHeight="1" x14ac:dyDescent="0.25">
      <c r="B11" s="8"/>
      <c r="C11" s="9"/>
      <c r="D11" s="10"/>
      <c r="E11" s="10"/>
      <c r="F11" s="11"/>
      <c r="G11" s="12"/>
    </row>
    <row r="12" spans="2:7" x14ac:dyDescent="0.25">
      <c r="B12" s="256" t="s">
        <v>36</v>
      </c>
      <c r="C12" s="257"/>
      <c r="D12" s="257"/>
      <c r="E12" s="257"/>
      <c r="F12" s="257"/>
      <c r="G12" s="258"/>
    </row>
    <row r="13" spans="2:7" ht="34.5" customHeight="1" x14ac:dyDescent="0.25">
      <c r="B13" s="34" t="s">
        <v>5</v>
      </c>
      <c r="C13" s="35" t="s">
        <v>6</v>
      </c>
      <c r="D13" s="36" t="s">
        <v>7</v>
      </c>
      <c r="E13" s="36" t="s">
        <v>8</v>
      </c>
      <c r="F13" s="36" t="s">
        <v>34</v>
      </c>
      <c r="G13" s="37" t="s">
        <v>10</v>
      </c>
    </row>
    <row r="14" spans="2:7" x14ac:dyDescent="0.25">
      <c r="B14" s="44" t="s">
        <v>11</v>
      </c>
      <c r="C14" s="5" t="s">
        <v>28</v>
      </c>
      <c r="D14" s="6">
        <v>0</v>
      </c>
      <c r="E14" s="6">
        <f>ROUND(D14*1.2,2)</f>
        <v>0</v>
      </c>
      <c r="F14" s="42"/>
      <c r="G14" s="47"/>
    </row>
    <row r="15" spans="2:7" x14ac:dyDescent="0.25">
      <c r="B15" s="44" t="s">
        <v>12</v>
      </c>
      <c r="C15" s="5" t="s">
        <v>14</v>
      </c>
      <c r="D15" s="6">
        <v>0</v>
      </c>
      <c r="E15" s="6">
        <f>ROUND(D15*1.2,2)</f>
        <v>0</v>
      </c>
      <c r="F15" s="42"/>
      <c r="G15" s="47"/>
    </row>
    <row r="16" spans="2:7" x14ac:dyDescent="0.25">
      <c r="B16" s="44" t="s">
        <v>13</v>
      </c>
      <c r="C16" s="5" t="s">
        <v>16</v>
      </c>
      <c r="D16" s="6">
        <v>0</v>
      </c>
      <c r="E16" s="6">
        <f t="shared" ref="E16" si="0">ROUND(D16*1.2,2)</f>
        <v>0</v>
      </c>
      <c r="F16" s="42"/>
      <c r="G16" s="47"/>
    </row>
    <row r="17" spans="2:7" x14ac:dyDescent="0.25">
      <c r="B17" s="268" t="s">
        <v>17</v>
      </c>
      <c r="C17" s="269"/>
      <c r="D17" s="38">
        <f>SUM(D14:D16)</f>
        <v>0</v>
      </c>
      <c r="E17" s="38">
        <f>SUM(E14:E16)</f>
        <v>0</v>
      </c>
      <c r="F17" s="270"/>
      <c r="G17" s="271"/>
    </row>
    <row r="18" spans="2:7" s="13" customFormat="1" ht="11.25" customHeight="1" x14ac:dyDescent="0.25">
      <c r="B18" s="8"/>
      <c r="C18" s="9"/>
      <c r="D18" s="10"/>
      <c r="E18" s="10"/>
      <c r="F18" s="11"/>
      <c r="G18" s="12"/>
    </row>
    <row r="19" spans="2:7" x14ac:dyDescent="0.25">
      <c r="B19" s="256" t="s">
        <v>37</v>
      </c>
      <c r="C19" s="257"/>
      <c r="D19" s="257"/>
      <c r="E19" s="257"/>
      <c r="F19" s="257"/>
      <c r="G19" s="258"/>
    </row>
    <row r="20" spans="2:7" ht="27" x14ac:dyDescent="0.25">
      <c r="B20" s="34" t="s">
        <v>5</v>
      </c>
      <c r="C20" s="35" t="s">
        <v>6</v>
      </c>
      <c r="D20" s="36" t="s">
        <v>7</v>
      </c>
      <c r="E20" s="36" t="s">
        <v>8</v>
      </c>
      <c r="F20" s="36" t="s">
        <v>34</v>
      </c>
      <c r="G20" s="37" t="s">
        <v>10</v>
      </c>
    </row>
    <row r="21" spans="2:7" x14ac:dyDescent="0.25">
      <c r="B21" s="44" t="s">
        <v>11</v>
      </c>
      <c r="C21" s="17" t="s">
        <v>18</v>
      </c>
      <c r="D21" s="6">
        <v>0</v>
      </c>
      <c r="E21" s="6">
        <f>ROUND(D21*1.2,2)</f>
        <v>0</v>
      </c>
      <c r="F21" s="42"/>
      <c r="G21" s="47"/>
    </row>
    <row r="22" spans="2:7" x14ac:dyDescent="0.25">
      <c r="B22" s="268" t="s">
        <v>38</v>
      </c>
      <c r="C22" s="269"/>
      <c r="D22" s="38">
        <f>SUM(D21:D21)</f>
        <v>0</v>
      </c>
      <c r="E22" s="38">
        <f>SUM(E21:E21)</f>
        <v>0</v>
      </c>
      <c r="F22" s="270"/>
      <c r="G22" s="271"/>
    </row>
    <row r="23" spans="2:7" ht="12" customHeight="1" x14ac:dyDescent="0.25">
      <c r="B23" s="253"/>
      <c r="C23" s="254"/>
      <c r="D23" s="254"/>
      <c r="E23" s="254"/>
      <c r="F23" s="254"/>
      <c r="G23" s="255"/>
    </row>
    <row r="24" spans="2:7" x14ac:dyDescent="0.25">
      <c r="B24" s="256" t="s">
        <v>19</v>
      </c>
      <c r="C24" s="257"/>
      <c r="D24" s="257"/>
      <c r="E24" s="257"/>
      <c r="F24" s="257"/>
      <c r="G24" s="258"/>
    </row>
    <row r="25" spans="2:7" ht="27" x14ac:dyDescent="0.25">
      <c r="B25" s="34" t="s">
        <v>5</v>
      </c>
      <c r="C25" s="35" t="s">
        <v>6</v>
      </c>
      <c r="D25" s="36" t="s">
        <v>7</v>
      </c>
      <c r="E25" s="36" t="s">
        <v>8</v>
      </c>
      <c r="F25" s="36" t="s">
        <v>34</v>
      </c>
      <c r="G25" s="37" t="s">
        <v>10</v>
      </c>
    </row>
    <row r="26" spans="2:7" ht="18" customHeight="1" x14ac:dyDescent="0.25">
      <c r="B26" s="44" t="s">
        <v>11</v>
      </c>
      <c r="C26" s="5" t="s">
        <v>35</v>
      </c>
      <c r="D26" s="6">
        <v>0</v>
      </c>
      <c r="E26" s="6">
        <f t="shared" ref="E26" si="1">ROUND(D26*1.2,2)</f>
        <v>0</v>
      </c>
      <c r="F26" s="42"/>
      <c r="G26" s="47"/>
    </row>
    <row r="27" spans="2:7" x14ac:dyDescent="0.25">
      <c r="B27" s="268" t="s">
        <v>20</v>
      </c>
      <c r="C27" s="269"/>
      <c r="D27" s="38">
        <f>SUM(D26:D26)</f>
        <v>0</v>
      </c>
      <c r="E27" s="38">
        <f>SUM(E26:E26)</f>
        <v>0</v>
      </c>
      <c r="F27" s="270"/>
      <c r="G27" s="271"/>
    </row>
    <row r="28" spans="2:7" ht="10.5" customHeight="1" x14ac:dyDescent="0.25">
      <c r="B28" s="253"/>
      <c r="C28" s="254"/>
      <c r="D28" s="254"/>
      <c r="E28" s="254"/>
      <c r="F28" s="254"/>
      <c r="G28" s="255"/>
    </row>
    <row r="29" spans="2:7" s="33" customFormat="1" x14ac:dyDescent="0.25">
      <c r="B29" s="256" t="s">
        <v>21</v>
      </c>
      <c r="C29" s="257"/>
      <c r="D29" s="257"/>
      <c r="E29" s="257"/>
      <c r="F29" s="257"/>
      <c r="G29" s="258"/>
    </row>
    <row r="30" spans="2:7" s="33" customFormat="1" ht="27" x14ac:dyDescent="0.25">
      <c r="B30" s="34" t="s">
        <v>5</v>
      </c>
      <c r="C30" s="35" t="s">
        <v>6</v>
      </c>
      <c r="D30" s="36" t="s">
        <v>7</v>
      </c>
      <c r="E30" s="36" t="s">
        <v>8</v>
      </c>
      <c r="F30" s="36" t="s">
        <v>34</v>
      </c>
      <c r="G30" s="37" t="s">
        <v>10</v>
      </c>
    </row>
    <row r="31" spans="2:7" s="33" customFormat="1" x14ac:dyDescent="0.25">
      <c r="B31" s="44" t="s">
        <v>11</v>
      </c>
      <c r="C31" s="17" t="s">
        <v>35</v>
      </c>
      <c r="D31" s="6">
        <v>0</v>
      </c>
      <c r="E31" s="6">
        <f>ROUND(D31*1.2,2)</f>
        <v>0</v>
      </c>
      <c r="F31" s="42"/>
      <c r="G31" s="47"/>
    </row>
    <row r="32" spans="2:7" s="33" customFormat="1" x14ac:dyDescent="0.25">
      <c r="B32" s="268" t="s">
        <v>22</v>
      </c>
      <c r="C32" s="269"/>
      <c r="D32" s="38">
        <f>SUM(D31:D31)</f>
        <v>0</v>
      </c>
      <c r="E32" s="38">
        <f>SUM(E31)</f>
        <v>0</v>
      </c>
      <c r="F32" s="270"/>
      <c r="G32" s="271"/>
    </row>
    <row r="33" spans="1:7" ht="12" customHeight="1" x14ac:dyDescent="0.25">
      <c r="B33" s="14"/>
      <c r="C33" s="19"/>
      <c r="D33" s="15"/>
      <c r="E33" s="15"/>
      <c r="F33" s="16"/>
      <c r="G33" s="20"/>
    </row>
    <row r="34" spans="1:7" x14ac:dyDescent="0.25">
      <c r="B34" s="256" t="s">
        <v>39</v>
      </c>
      <c r="C34" s="257"/>
      <c r="D34" s="257"/>
      <c r="E34" s="257"/>
      <c r="F34" s="257"/>
      <c r="G34" s="258"/>
    </row>
    <row r="35" spans="1:7" ht="27" x14ac:dyDescent="0.25">
      <c r="B35" s="34" t="s">
        <v>5</v>
      </c>
      <c r="C35" s="35" t="s">
        <v>6</v>
      </c>
      <c r="D35" s="244" t="s">
        <v>25</v>
      </c>
      <c r="E35" s="244"/>
      <c r="F35" s="36" t="s">
        <v>34</v>
      </c>
      <c r="G35" s="37" t="s">
        <v>10</v>
      </c>
    </row>
    <row r="36" spans="1:7" s="33" customFormat="1" ht="17.25" x14ac:dyDescent="0.25">
      <c r="B36" s="44" t="s">
        <v>11</v>
      </c>
      <c r="C36" s="21" t="s">
        <v>45</v>
      </c>
      <c r="D36" s="245">
        <v>0</v>
      </c>
      <c r="E36" s="245"/>
      <c r="F36" s="42"/>
      <c r="G36" s="47"/>
    </row>
    <row r="37" spans="1:7" x14ac:dyDescent="0.25">
      <c r="B37" s="268" t="s">
        <v>40</v>
      </c>
      <c r="C37" s="269"/>
      <c r="D37" s="246">
        <f>SUM(D36)</f>
        <v>0</v>
      </c>
      <c r="E37" s="246"/>
      <c r="F37" s="43"/>
      <c r="G37" s="45"/>
    </row>
    <row r="38" spans="1:7" ht="12.75" customHeight="1" thickBot="1" x14ac:dyDescent="0.3">
      <c r="B38" s="253"/>
      <c r="C38" s="254"/>
      <c r="D38" s="254"/>
      <c r="E38" s="254"/>
      <c r="F38" s="254"/>
      <c r="G38" s="255"/>
    </row>
    <row r="39" spans="1:7" s="33" customFormat="1" ht="22.5" customHeight="1" thickBot="1" x14ac:dyDescent="0.3">
      <c r="B39" s="250" t="s">
        <v>23</v>
      </c>
      <c r="C39" s="251"/>
      <c r="D39" s="46">
        <f>SUM(D17+D37+D22+D32+D27)</f>
        <v>0</v>
      </c>
      <c r="E39" s="46">
        <f>SUM(E17+D37+E22+E32+E27)</f>
        <v>0</v>
      </c>
      <c r="F39" s="247"/>
      <c r="G39" s="248"/>
    </row>
    <row r="40" spans="1:7" ht="15.75" thickBot="1" x14ac:dyDescent="0.3">
      <c r="A40" s="22"/>
      <c r="B40" s="19"/>
      <c r="C40" s="23"/>
      <c r="D40" s="24"/>
      <c r="E40" s="24"/>
      <c r="F40" s="24"/>
      <c r="G40" s="25"/>
    </row>
    <row r="41" spans="1:7" ht="21.75" customHeight="1" thickBot="1" x14ac:dyDescent="0.3">
      <c r="B41" s="272" t="s">
        <v>24</v>
      </c>
      <c r="C41" s="273"/>
      <c r="D41" s="273"/>
      <c r="E41" s="273"/>
      <c r="F41" s="273"/>
      <c r="G41" s="274"/>
    </row>
    <row r="42" spans="1:7" ht="10.5" customHeight="1" x14ac:dyDescent="0.25">
      <c r="B42" s="8"/>
      <c r="C42" s="9"/>
      <c r="D42" s="10"/>
      <c r="E42" s="10"/>
      <c r="F42" s="11"/>
      <c r="G42" s="12"/>
    </row>
    <row r="43" spans="1:7" x14ac:dyDescent="0.25">
      <c r="B43" s="256" t="s">
        <v>42</v>
      </c>
      <c r="C43" s="257"/>
      <c r="D43" s="257"/>
      <c r="E43" s="257"/>
      <c r="F43" s="257"/>
      <c r="G43" s="258"/>
    </row>
    <row r="44" spans="1:7" ht="27" x14ac:dyDescent="0.25">
      <c r="B44" s="34" t="s">
        <v>5</v>
      </c>
      <c r="C44" s="35" t="s">
        <v>6</v>
      </c>
      <c r="D44" s="36" t="s">
        <v>7</v>
      </c>
      <c r="E44" s="36" t="s">
        <v>8</v>
      </c>
      <c r="F44" s="36" t="s">
        <v>34</v>
      </c>
      <c r="G44" s="37" t="s">
        <v>10</v>
      </c>
    </row>
    <row r="45" spans="1:7" s="33" customFormat="1" ht="17.25" x14ac:dyDescent="0.25">
      <c r="B45" s="44" t="s">
        <v>11</v>
      </c>
      <c r="C45" s="26" t="s">
        <v>44</v>
      </c>
      <c r="D45" s="6">
        <v>0</v>
      </c>
      <c r="E45" s="6">
        <f>ROUND(D45*1.2,2)</f>
        <v>0</v>
      </c>
      <c r="F45" s="42"/>
      <c r="G45" s="47"/>
    </row>
    <row r="46" spans="1:7" x14ac:dyDescent="0.25">
      <c r="B46" s="268" t="s">
        <v>41</v>
      </c>
      <c r="C46" s="269"/>
      <c r="D46" s="38">
        <f>SUM(D45:D45)</f>
        <v>0</v>
      </c>
      <c r="E46" s="38">
        <f>SUM(E45:E45)</f>
        <v>0</v>
      </c>
      <c r="F46" s="270"/>
      <c r="G46" s="271"/>
    </row>
    <row r="47" spans="1:7" x14ac:dyDescent="0.25">
      <c r="B47" s="253"/>
      <c r="C47" s="254"/>
      <c r="D47" s="254"/>
      <c r="E47" s="254"/>
      <c r="F47" s="254"/>
      <c r="G47" s="255"/>
    </row>
    <row r="48" spans="1:7" x14ac:dyDescent="0.25">
      <c r="B48" s="256" t="s">
        <v>39</v>
      </c>
      <c r="C48" s="257"/>
      <c r="D48" s="257"/>
      <c r="E48" s="257"/>
      <c r="F48" s="257"/>
      <c r="G48" s="258"/>
    </row>
    <row r="49" spans="2:9" ht="27" x14ac:dyDescent="0.25">
      <c r="B49" s="34" t="s">
        <v>5</v>
      </c>
      <c r="C49" s="35" t="s">
        <v>6</v>
      </c>
      <c r="D49" s="244" t="s">
        <v>25</v>
      </c>
      <c r="E49" s="244"/>
      <c r="F49" s="36" t="s">
        <v>34</v>
      </c>
      <c r="G49" s="37" t="s">
        <v>10</v>
      </c>
    </row>
    <row r="50" spans="2:9" ht="17.25" x14ac:dyDescent="0.25">
      <c r="B50" s="44" t="s">
        <v>11</v>
      </c>
      <c r="C50" s="21" t="s">
        <v>45</v>
      </c>
      <c r="D50" s="245">
        <v>0</v>
      </c>
      <c r="E50" s="245"/>
      <c r="F50" s="42"/>
      <c r="G50" s="47"/>
    </row>
    <row r="51" spans="2:9" x14ac:dyDescent="0.25">
      <c r="B51" s="268" t="s">
        <v>40</v>
      </c>
      <c r="C51" s="269"/>
      <c r="D51" s="246">
        <f>SUM(D50)</f>
        <v>0</v>
      </c>
      <c r="E51" s="246"/>
      <c r="F51" s="270"/>
      <c r="G51" s="271"/>
    </row>
    <row r="52" spans="2:9" ht="11.25" customHeight="1" thickBot="1" x14ac:dyDescent="0.3">
      <c r="B52" s="8"/>
      <c r="C52" s="9"/>
      <c r="D52" s="27"/>
      <c r="E52" s="27"/>
      <c r="F52" s="11"/>
      <c r="G52" s="12"/>
    </row>
    <row r="53" spans="2:9" ht="23.25" customHeight="1" thickBot="1" x14ac:dyDescent="0.3">
      <c r="B53" s="250" t="s">
        <v>26</v>
      </c>
      <c r="C53" s="251"/>
      <c r="D53" s="46">
        <f>SUM(D46+D51)</f>
        <v>0</v>
      </c>
      <c r="E53" s="46">
        <f>SUM(E46+D51)</f>
        <v>0</v>
      </c>
      <c r="F53" s="247"/>
      <c r="G53" s="248"/>
    </row>
    <row r="54" spans="2:9" ht="15.75" thickBot="1" x14ac:dyDescent="0.3">
      <c r="B54" s="252"/>
      <c r="C54" s="252"/>
      <c r="D54" s="252"/>
      <c r="E54" s="252"/>
      <c r="F54" s="252"/>
      <c r="G54" s="252"/>
    </row>
    <row r="55" spans="2:9" s="33" customFormat="1" ht="25.5" customHeight="1" thickBot="1" x14ac:dyDescent="0.3">
      <c r="B55" s="250" t="s">
        <v>27</v>
      </c>
      <c r="C55" s="251"/>
      <c r="D55" s="46">
        <f>SUM(D39+D53)</f>
        <v>0</v>
      </c>
      <c r="E55" s="46">
        <f>SUM(E39+E53)</f>
        <v>0</v>
      </c>
      <c r="F55" s="247"/>
      <c r="G55" s="248"/>
    </row>
    <row r="56" spans="2:9" x14ac:dyDescent="0.25">
      <c r="B56" s="28"/>
      <c r="C56" s="29"/>
      <c r="D56" s="30"/>
      <c r="E56" s="30"/>
      <c r="F56" s="30"/>
      <c r="G56" s="31"/>
    </row>
    <row r="57" spans="2:9" s="48" customFormat="1" ht="27.75" customHeight="1" x14ac:dyDescent="0.25">
      <c r="B57" s="249" t="s">
        <v>43</v>
      </c>
      <c r="C57" s="249"/>
      <c r="D57" s="249"/>
      <c r="E57" s="249"/>
      <c r="F57" s="249"/>
      <c r="G57" s="249"/>
    </row>
    <row r="58" spans="2:9" s="48" customFormat="1" ht="46.5" customHeight="1" x14ac:dyDescent="0.25">
      <c r="B58" s="242" t="s">
        <v>101</v>
      </c>
      <c r="C58" s="242"/>
      <c r="D58" s="242"/>
      <c r="E58" s="242"/>
      <c r="F58" s="242"/>
      <c r="G58" s="242"/>
      <c r="H58" s="32"/>
      <c r="I58" s="32"/>
    </row>
    <row r="59" spans="2:9" s="48" customFormat="1" ht="15" customHeight="1" x14ac:dyDescent="0.25">
      <c r="B59" s="243" t="s">
        <v>46</v>
      </c>
      <c r="C59" s="243"/>
      <c r="D59" s="243"/>
      <c r="E59" s="243"/>
      <c r="F59" s="243"/>
      <c r="G59" s="243"/>
      <c r="H59" s="32"/>
      <c r="I59" s="32"/>
    </row>
  </sheetData>
  <mergeCells count="53">
    <mergeCell ref="B17:C17"/>
    <mergeCell ref="F17:G17"/>
    <mergeCell ref="B10:G10"/>
    <mergeCell ref="B12:G12"/>
    <mergeCell ref="B3:C3"/>
    <mergeCell ref="D3:G3"/>
    <mergeCell ref="B4:C4"/>
    <mergeCell ref="D4:G4"/>
    <mergeCell ref="B8:C8"/>
    <mergeCell ref="D8:G8"/>
    <mergeCell ref="B37:C37"/>
    <mergeCell ref="B19:G19"/>
    <mergeCell ref="B22:C22"/>
    <mergeCell ref="F22:G22"/>
    <mergeCell ref="B23:G23"/>
    <mergeCell ref="B24:G24"/>
    <mergeCell ref="B27:C27"/>
    <mergeCell ref="F27:G27"/>
    <mergeCell ref="B28:G28"/>
    <mergeCell ref="B29:G29"/>
    <mergeCell ref="B32:C32"/>
    <mergeCell ref="F32:G32"/>
    <mergeCell ref="B34:G34"/>
    <mergeCell ref="B51:C51"/>
    <mergeCell ref="D51:E51"/>
    <mergeCell ref="F51:G51"/>
    <mergeCell ref="B38:G38"/>
    <mergeCell ref="B39:C39"/>
    <mergeCell ref="B41:G41"/>
    <mergeCell ref="B43:G43"/>
    <mergeCell ref="B46:C46"/>
    <mergeCell ref="F46:G46"/>
    <mergeCell ref="B1:C1"/>
    <mergeCell ref="B6:C6"/>
    <mergeCell ref="B7:C7"/>
    <mergeCell ref="D6:G6"/>
    <mergeCell ref="D7:G7"/>
    <mergeCell ref="B58:G58"/>
    <mergeCell ref="B59:G59"/>
    <mergeCell ref="D35:E35"/>
    <mergeCell ref="D36:E36"/>
    <mergeCell ref="D37:E37"/>
    <mergeCell ref="F39:G39"/>
    <mergeCell ref="B57:G57"/>
    <mergeCell ref="B53:C53"/>
    <mergeCell ref="F53:G53"/>
    <mergeCell ref="B54:G54"/>
    <mergeCell ref="B55:C55"/>
    <mergeCell ref="F55:G55"/>
    <mergeCell ref="B47:G47"/>
    <mergeCell ref="B48:G48"/>
    <mergeCell ref="D49:E49"/>
    <mergeCell ref="D50:E50"/>
  </mergeCells>
  <dataValidations count="2">
    <dataValidation type="list" allowBlank="1" showInputMessage="1" showErrorMessage="1" sqref="F14:F16 F21 F26 F31 F36 F45 F50">
      <formula1>určenieVýd</formula1>
    </dataValidation>
    <dataValidation type="list" allowBlank="1" showInputMessage="1" showErrorMessage="1" sqref="D8:G8">
      <formula1>realizácia</formula1>
    </dataValidation>
  </dataValidations>
  <pageMargins left="0.70866141732283472" right="0.70866141732283472" top="1.1417322834645669" bottom="0.74803149606299213" header="0.31496062992125984" footer="0.31496062992125984"/>
  <pageSetup scale="44" orientation="portrait" r:id="rId1"/>
  <headerFooter>
    <oddHeader>&amp;L&amp;G</oddHeader>
  </headerFooter>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'[1]výberové polia'!#REF!</xm:f>
          </x14:formula1>
          <xm:sqref>F17:F18 F32:F33 F22 F27 F37 F46 F51:F52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4"/>
  <sheetViews>
    <sheetView view="pageLayout" zoomScale="80" zoomScaleNormal="100" zoomScaleSheetLayoutView="100" zoomScalePageLayoutView="80" workbookViewId="0">
      <selection activeCell="A12" sqref="A12"/>
    </sheetView>
  </sheetViews>
  <sheetFormatPr defaultRowHeight="15" x14ac:dyDescent="0.25"/>
  <cols>
    <col min="1" max="1" width="4.7109375" style="49" customWidth="1"/>
    <col min="2" max="2" width="20.28515625" style="49" customWidth="1"/>
    <col min="3" max="3" width="23.42578125" style="49" customWidth="1"/>
    <col min="4" max="5" width="19.5703125" style="49" customWidth="1"/>
    <col min="6" max="6" width="9.28515625" style="49" customWidth="1"/>
    <col min="7" max="7" width="11.85546875" style="49" customWidth="1"/>
    <col min="8" max="8" width="9.7109375" style="49" customWidth="1"/>
    <col min="9" max="9" width="23.7109375" style="49" customWidth="1"/>
    <col min="10" max="10" width="36.28515625" style="49" customWidth="1"/>
    <col min="11" max="11" width="78.28515625" style="49" customWidth="1"/>
    <col min="12" max="16384" width="9.140625" style="49"/>
  </cols>
  <sheetData>
    <row r="1" spans="1:11" s="78" customFormat="1" ht="22.5" customHeight="1" x14ac:dyDescent="0.25">
      <c r="A1" s="300" t="s">
        <v>47</v>
      </c>
      <c r="B1" s="300"/>
      <c r="C1" s="300"/>
      <c r="D1" s="300"/>
      <c r="E1" s="300"/>
      <c r="F1" s="300"/>
      <c r="G1" s="300"/>
      <c r="H1" s="300"/>
      <c r="I1" s="300"/>
      <c r="J1" s="300"/>
      <c r="K1" s="300"/>
    </row>
    <row r="2" spans="1:11" ht="20.25" customHeight="1" thickBot="1" x14ac:dyDescent="0.3"/>
    <row r="3" spans="1:11" s="77" customFormat="1" ht="38.25" customHeight="1" thickBot="1" x14ac:dyDescent="0.3">
      <c r="A3" s="301" t="s">
        <v>56</v>
      </c>
      <c r="B3" s="302"/>
      <c r="C3" s="302"/>
      <c r="D3" s="302"/>
      <c r="E3" s="302"/>
      <c r="F3" s="302"/>
      <c r="G3" s="302"/>
      <c r="H3" s="302"/>
      <c r="I3" s="302"/>
      <c r="J3" s="302"/>
      <c r="K3" s="303"/>
    </row>
    <row r="4" spans="1:11" s="77" customFormat="1" ht="32.25" x14ac:dyDescent="0.25">
      <c r="A4" s="87" t="s">
        <v>48</v>
      </c>
      <c r="B4" s="88" t="s">
        <v>49</v>
      </c>
      <c r="C4" s="88" t="s">
        <v>50</v>
      </c>
      <c r="D4" s="88" t="s">
        <v>51</v>
      </c>
      <c r="E4" s="88" t="s">
        <v>100</v>
      </c>
      <c r="F4" s="88" t="s">
        <v>52</v>
      </c>
      <c r="G4" s="88" t="s">
        <v>53</v>
      </c>
      <c r="H4" s="88" t="s">
        <v>54</v>
      </c>
      <c r="I4" s="88" t="s">
        <v>55</v>
      </c>
      <c r="J4" s="88" t="s">
        <v>115</v>
      </c>
      <c r="K4" s="89" t="s">
        <v>116</v>
      </c>
    </row>
    <row r="5" spans="1:11" s="77" customFormat="1" ht="30" x14ac:dyDescent="0.25">
      <c r="A5" s="85" t="s">
        <v>11</v>
      </c>
      <c r="B5" s="287" t="s">
        <v>57</v>
      </c>
      <c r="C5" s="97" t="s">
        <v>58</v>
      </c>
      <c r="D5" s="98" t="s">
        <v>59</v>
      </c>
      <c r="E5" s="99" t="s">
        <v>97</v>
      </c>
      <c r="F5" s="90" t="s">
        <v>60</v>
      </c>
      <c r="G5" s="91"/>
      <c r="H5" s="92"/>
      <c r="I5" s="93">
        <f>ROUND(G5*H5,2)</f>
        <v>0</v>
      </c>
      <c r="J5" s="94"/>
      <c r="K5" s="95"/>
    </row>
    <row r="6" spans="1:11" s="77" customFormat="1" ht="31.5" customHeight="1" thickBot="1" x14ac:dyDescent="0.3">
      <c r="A6" s="112" t="s">
        <v>12</v>
      </c>
      <c r="B6" s="307"/>
      <c r="C6" s="113" t="s">
        <v>123</v>
      </c>
      <c r="D6" s="98" t="s">
        <v>59</v>
      </c>
      <c r="E6" s="114" t="s">
        <v>97</v>
      </c>
      <c r="F6" s="90" t="s">
        <v>60</v>
      </c>
      <c r="G6" s="91"/>
      <c r="H6" s="92"/>
      <c r="I6" s="93">
        <f>ROUND(G6*H6,2)</f>
        <v>0</v>
      </c>
      <c r="J6" s="94"/>
      <c r="K6" s="95"/>
    </row>
    <row r="7" spans="1:11" s="77" customFormat="1" ht="24" customHeight="1" thickBot="1" x14ac:dyDescent="0.3">
      <c r="A7" s="284" t="s">
        <v>61</v>
      </c>
      <c r="B7" s="285"/>
      <c r="C7" s="285"/>
      <c r="D7" s="285"/>
      <c r="E7" s="285"/>
      <c r="F7" s="285"/>
      <c r="G7" s="285"/>
      <c r="H7" s="286"/>
      <c r="I7" s="109">
        <f>SUM(I5:I6)</f>
        <v>0</v>
      </c>
      <c r="J7" s="298"/>
      <c r="K7" s="299"/>
    </row>
    <row r="8" spans="1:11" s="83" customFormat="1" ht="15.75" thickBot="1" x14ac:dyDescent="0.3">
      <c r="A8" s="55"/>
      <c r="B8" s="55"/>
      <c r="C8" s="56"/>
      <c r="D8" s="80"/>
      <c r="E8" s="80"/>
      <c r="F8" s="80"/>
      <c r="G8" s="80"/>
      <c r="H8" s="80"/>
      <c r="I8" s="81"/>
      <c r="J8" s="80"/>
      <c r="K8" s="82"/>
    </row>
    <row r="9" spans="1:11" s="77" customFormat="1" ht="33" customHeight="1" thickBot="1" x14ac:dyDescent="0.3">
      <c r="A9" s="304" t="s">
        <v>62</v>
      </c>
      <c r="B9" s="305"/>
      <c r="C9" s="305"/>
      <c r="D9" s="305"/>
      <c r="E9" s="305"/>
      <c r="F9" s="305"/>
      <c r="G9" s="305"/>
      <c r="H9" s="305"/>
      <c r="I9" s="305"/>
      <c r="J9" s="305"/>
      <c r="K9" s="306"/>
    </row>
    <row r="10" spans="1:11" s="77" customFormat="1" ht="32.25" x14ac:dyDescent="0.25">
      <c r="A10" s="87" t="s">
        <v>48</v>
      </c>
      <c r="B10" s="88" t="s">
        <v>49</v>
      </c>
      <c r="C10" s="88" t="s">
        <v>50</v>
      </c>
      <c r="D10" s="88" t="s">
        <v>51</v>
      </c>
      <c r="E10" s="88" t="s">
        <v>100</v>
      </c>
      <c r="F10" s="88" t="s">
        <v>52</v>
      </c>
      <c r="G10" s="88" t="s">
        <v>53</v>
      </c>
      <c r="H10" s="88" t="s">
        <v>54</v>
      </c>
      <c r="I10" s="88" t="s">
        <v>55</v>
      </c>
      <c r="J10" s="88" t="s">
        <v>115</v>
      </c>
      <c r="K10" s="89" t="s">
        <v>116</v>
      </c>
    </row>
    <row r="11" spans="1:11" s="77" customFormat="1" ht="30" x14ac:dyDescent="0.25">
      <c r="A11" s="84" t="s">
        <v>11</v>
      </c>
      <c r="B11" s="287" t="s">
        <v>57</v>
      </c>
      <c r="C11" s="50" t="s">
        <v>63</v>
      </c>
      <c r="D11" s="51" t="s">
        <v>59</v>
      </c>
      <c r="E11" s="86" t="s">
        <v>97</v>
      </c>
      <c r="F11" s="52" t="s">
        <v>60</v>
      </c>
      <c r="G11" s="53"/>
      <c r="H11" s="54"/>
      <c r="I11" s="6">
        <f>ROUND(G11*H11,2)</f>
        <v>0</v>
      </c>
      <c r="J11" s="7"/>
      <c r="K11" s="79"/>
    </row>
    <row r="12" spans="1:11" s="77" customFormat="1" ht="33" thickBot="1" x14ac:dyDescent="0.3">
      <c r="A12" s="85" t="s">
        <v>12</v>
      </c>
      <c r="B12" s="288"/>
      <c r="C12" s="97" t="s">
        <v>123</v>
      </c>
      <c r="D12" s="98" t="s">
        <v>59</v>
      </c>
      <c r="E12" s="99" t="s">
        <v>97</v>
      </c>
      <c r="F12" s="90" t="s">
        <v>60</v>
      </c>
      <c r="G12" s="91"/>
      <c r="H12" s="92"/>
      <c r="I12" s="93">
        <f>ROUND(G12*H12,2)</f>
        <v>0</v>
      </c>
      <c r="J12" s="94"/>
      <c r="K12" s="95"/>
    </row>
    <row r="13" spans="1:11" s="77" customFormat="1" ht="23.25" customHeight="1" thickBot="1" x14ac:dyDescent="0.3">
      <c r="A13" s="284" t="s">
        <v>61</v>
      </c>
      <c r="B13" s="285"/>
      <c r="C13" s="285"/>
      <c r="D13" s="285"/>
      <c r="E13" s="285"/>
      <c r="F13" s="285"/>
      <c r="G13" s="285"/>
      <c r="H13" s="286"/>
      <c r="I13" s="96">
        <f>SUM(I11:I12)</f>
        <v>0</v>
      </c>
      <c r="J13" s="296"/>
      <c r="K13" s="297"/>
    </row>
    <row r="14" spans="1:11" s="77" customFormat="1" ht="33.75" customHeight="1" x14ac:dyDescent="0.25">
      <c r="A14" s="100" t="s">
        <v>13</v>
      </c>
      <c r="B14" s="291" t="s">
        <v>65</v>
      </c>
      <c r="C14" s="101" t="s">
        <v>99</v>
      </c>
      <c r="D14" s="102" t="s">
        <v>66</v>
      </c>
      <c r="E14" s="103" t="s">
        <v>97</v>
      </c>
      <c r="F14" s="104" t="s">
        <v>60</v>
      </c>
      <c r="G14" s="105"/>
      <c r="H14" s="106"/>
      <c r="I14" s="107">
        <f t="shared" ref="I14:I18" si="0">ROUND(G14*H14,2)</f>
        <v>0</v>
      </c>
      <c r="J14" s="18"/>
      <c r="K14" s="108"/>
    </row>
    <row r="15" spans="1:11" s="77" customFormat="1" ht="30" x14ac:dyDescent="0.25">
      <c r="A15" s="84" t="s">
        <v>15</v>
      </c>
      <c r="B15" s="291"/>
      <c r="C15" s="50" t="s">
        <v>64</v>
      </c>
      <c r="D15" s="51" t="s">
        <v>66</v>
      </c>
      <c r="E15" s="86" t="s">
        <v>97</v>
      </c>
      <c r="F15" s="52"/>
      <c r="G15" s="53"/>
      <c r="H15" s="54"/>
      <c r="I15" s="6">
        <f t="shared" si="0"/>
        <v>0</v>
      </c>
      <c r="J15" s="7"/>
      <c r="K15" s="79"/>
    </row>
    <row r="16" spans="1:11" s="77" customFormat="1" ht="60" x14ac:dyDescent="0.25">
      <c r="A16" s="289" t="s">
        <v>67</v>
      </c>
      <c r="B16" s="291"/>
      <c r="C16" s="292" t="s">
        <v>69</v>
      </c>
      <c r="D16" s="294" t="s">
        <v>66</v>
      </c>
      <c r="E16" s="110" t="s">
        <v>70</v>
      </c>
      <c r="F16" s="52" t="s">
        <v>71</v>
      </c>
      <c r="G16" s="53"/>
      <c r="H16" s="54"/>
      <c r="I16" s="6">
        <f t="shared" si="0"/>
        <v>0</v>
      </c>
      <c r="J16" s="7"/>
      <c r="K16" s="79"/>
    </row>
    <row r="17" spans="1:11" s="77" customFormat="1" ht="60" x14ac:dyDescent="0.25">
      <c r="A17" s="290"/>
      <c r="B17" s="291"/>
      <c r="C17" s="293"/>
      <c r="D17" s="295"/>
      <c r="E17" s="110" t="s">
        <v>72</v>
      </c>
      <c r="F17" s="52" t="s">
        <v>71</v>
      </c>
      <c r="G17" s="53"/>
      <c r="H17" s="54"/>
      <c r="I17" s="6">
        <f t="shared" si="0"/>
        <v>0</v>
      </c>
      <c r="J17" s="7"/>
      <c r="K17" s="79"/>
    </row>
    <row r="18" spans="1:11" s="77" customFormat="1" ht="45.75" thickBot="1" x14ac:dyDescent="0.3">
      <c r="A18" s="290"/>
      <c r="B18" s="291"/>
      <c r="C18" s="293"/>
      <c r="D18" s="295"/>
      <c r="E18" s="111" t="s">
        <v>73</v>
      </c>
      <c r="F18" s="90" t="s">
        <v>71</v>
      </c>
      <c r="G18" s="91"/>
      <c r="H18" s="92"/>
      <c r="I18" s="93">
        <f t="shared" si="0"/>
        <v>0</v>
      </c>
      <c r="J18" s="94"/>
      <c r="K18" s="95"/>
    </row>
    <row r="19" spans="1:11" s="77" customFormat="1" ht="22.5" customHeight="1" thickBot="1" x14ac:dyDescent="0.3">
      <c r="A19" s="284" t="s">
        <v>98</v>
      </c>
      <c r="B19" s="285"/>
      <c r="C19" s="285"/>
      <c r="D19" s="285"/>
      <c r="E19" s="285"/>
      <c r="F19" s="285"/>
      <c r="G19" s="285"/>
      <c r="H19" s="286"/>
      <c r="I19" s="96">
        <f>SUM(I14:I18)</f>
        <v>0</v>
      </c>
      <c r="J19" s="298"/>
      <c r="K19" s="299"/>
    </row>
    <row r="21" spans="1:11" ht="85.5" customHeight="1" x14ac:dyDescent="0.25">
      <c r="A21" s="283" t="s">
        <v>117</v>
      </c>
      <c r="B21" s="283"/>
      <c r="C21" s="283"/>
      <c r="D21" s="283"/>
      <c r="E21" s="283"/>
      <c r="F21" s="283"/>
      <c r="G21" s="283"/>
      <c r="H21" s="283"/>
      <c r="I21" s="283"/>
      <c r="J21" s="283"/>
      <c r="K21" s="283"/>
    </row>
    <row r="22" spans="1:11" ht="33.75" customHeight="1" x14ac:dyDescent="0.25">
      <c r="A22" s="283" t="s">
        <v>118</v>
      </c>
      <c r="B22" s="283"/>
      <c r="C22" s="283"/>
      <c r="D22" s="283"/>
      <c r="E22" s="283"/>
      <c r="F22" s="283"/>
      <c r="G22" s="283"/>
      <c r="H22" s="283"/>
      <c r="I22" s="283"/>
      <c r="J22" s="283"/>
      <c r="K22" s="283"/>
    </row>
    <row r="23" spans="1:11" ht="33.75" customHeight="1" x14ac:dyDescent="0.25">
      <c r="A23" s="283" t="s">
        <v>124</v>
      </c>
      <c r="B23" s="283"/>
      <c r="C23" s="283"/>
      <c r="D23" s="283"/>
      <c r="E23" s="283"/>
      <c r="F23" s="283"/>
      <c r="G23" s="283"/>
      <c r="H23" s="283"/>
      <c r="I23" s="283"/>
      <c r="J23" s="283"/>
      <c r="K23" s="283"/>
    </row>
    <row r="24" spans="1:11" ht="18" customHeight="1" x14ac:dyDescent="0.25"/>
  </sheetData>
  <mergeCells count="18">
    <mergeCell ref="A1:K1"/>
    <mergeCell ref="A3:K3"/>
    <mergeCell ref="A9:K9"/>
    <mergeCell ref="A7:H7"/>
    <mergeCell ref="J7:K7"/>
    <mergeCell ref="B5:B6"/>
    <mergeCell ref="A23:K23"/>
    <mergeCell ref="A19:H19"/>
    <mergeCell ref="A21:K21"/>
    <mergeCell ref="A22:K22"/>
    <mergeCell ref="B11:B12"/>
    <mergeCell ref="A16:A18"/>
    <mergeCell ref="B14:B18"/>
    <mergeCell ref="C16:C18"/>
    <mergeCell ref="D16:D18"/>
    <mergeCell ref="A13:H13"/>
    <mergeCell ref="J13:K13"/>
    <mergeCell ref="J19:K19"/>
  </mergeCells>
  <pageMargins left="0.70866141732283472" right="0.70866141732283472" top="1.1417322834645669" bottom="0.74803149606299213" header="0.31496062992125984" footer="0.31496062992125984"/>
  <pageSetup scale="47" orientation="landscape" r:id="rId1"/>
  <headerFooter>
    <oddHeader>&amp;L&amp;G</oddHeader>
  </headerFooter>
  <legacyDrawingHF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'[1]výberové polia'!#REF!</xm:f>
          </x14:formula1>
          <xm:sqref>D14:D16 D11:D12 D5:D6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showGridLines="0" view="pageLayout" topLeftCell="A13" zoomScaleNormal="50" zoomScaleSheetLayoutView="100" workbookViewId="0">
      <selection activeCell="F12" sqref="F12"/>
    </sheetView>
  </sheetViews>
  <sheetFormatPr defaultRowHeight="15" x14ac:dyDescent="0.25"/>
  <cols>
    <col min="1" max="1" width="1.85546875" style="49" customWidth="1"/>
    <col min="2" max="2" width="11.28515625" style="49" customWidth="1"/>
    <col min="3" max="3" width="12.7109375" style="49" customWidth="1"/>
    <col min="4" max="4" width="6.7109375" style="49" customWidth="1"/>
    <col min="5" max="5" width="9.140625" style="49"/>
    <col min="6" max="7" width="13.28515625" style="49" customWidth="1"/>
    <col min="8" max="8" width="10.42578125" style="49" customWidth="1"/>
    <col min="9" max="9" width="20.42578125" style="49" customWidth="1"/>
    <col min="10" max="10" width="24" style="49" customWidth="1"/>
    <col min="11" max="16384" width="9.140625" style="49"/>
  </cols>
  <sheetData>
    <row r="1" spans="1:10" ht="8.25" customHeight="1" x14ac:dyDescent="0.25">
      <c r="A1" s="57"/>
      <c r="B1" s="58"/>
      <c r="C1" s="58"/>
      <c r="D1" s="58"/>
      <c r="E1" s="58"/>
      <c r="F1" s="58"/>
      <c r="G1" s="58"/>
      <c r="H1" s="58"/>
      <c r="I1" s="58"/>
      <c r="J1" s="59"/>
    </row>
    <row r="2" spans="1:10" ht="22.5" customHeight="1" x14ac:dyDescent="0.25">
      <c r="A2" s="60"/>
      <c r="B2" s="63" t="s">
        <v>74</v>
      </c>
      <c r="C2" s="62"/>
      <c r="D2" s="62"/>
      <c r="E2" s="62"/>
      <c r="F2" s="62"/>
      <c r="G2" s="62"/>
      <c r="H2" s="62"/>
      <c r="I2" s="62"/>
      <c r="J2" s="61"/>
    </row>
    <row r="3" spans="1:10" x14ac:dyDescent="0.25">
      <c r="A3" s="60"/>
      <c r="B3" s="62" t="s">
        <v>75</v>
      </c>
      <c r="C3" s="62"/>
      <c r="D3" s="62"/>
      <c r="E3" s="62"/>
      <c r="F3" s="62"/>
      <c r="G3" s="62"/>
      <c r="H3" s="62"/>
      <c r="I3" s="62"/>
      <c r="J3" s="61"/>
    </row>
    <row r="4" spans="1:10" ht="19.5" customHeight="1" x14ac:dyDescent="0.25">
      <c r="A4" s="60"/>
      <c r="B4" s="329" t="s">
        <v>2</v>
      </c>
      <c r="C4" s="330"/>
      <c r="D4" s="331"/>
      <c r="E4" s="332"/>
      <c r="F4" s="332"/>
      <c r="G4" s="332"/>
      <c r="H4" s="332"/>
      <c r="I4" s="333"/>
      <c r="J4" s="61"/>
    </row>
    <row r="5" spans="1:10" ht="19.5" customHeight="1" x14ac:dyDescent="0.25">
      <c r="A5" s="60"/>
      <c r="B5" s="334" t="s">
        <v>3</v>
      </c>
      <c r="C5" s="335"/>
      <c r="D5" s="331"/>
      <c r="E5" s="332"/>
      <c r="F5" s="332"/>
      <c r="G5" s="332"/>
      <c r="H5" s="332"/>
      <c r="I5" s="333"/>
      <c r="J5" s="61"/>
    </row>
    <row r="6" spans="1:10" x14ac:dyDescent="0.25">
      <c r="A6" s="60"/>
      <c r="B6" s="62"/>
      <c r="C6" s="62"/>
      <c r="D6" s="62"/>
      <c r="E6" s="62"/>
      <c r="F6" s="62"/>
      <c r="G6" s="62"/>
      <c r="H6" s="62"/>
      <c r="I6" s="62"/>
      <c r="J6" s="61"/>
    </row>
    <row r="7" spans="1:10" ht="19.5" customHeight="1" x14ac:dyDescent="0.25">
      <c r="A7" s="64"/>
      <c r="B7" s="336" t="s">
        <v>76</v>
      </c>
      <c r="C7" s="337"/>
      <c r="D7" s="338"/>
      <c r="E7" s="339"/>
      <c r="F7" s="339"/>
      <c r="G7" s="339"/>
      <c r="H7" s="339"/>
      <c r="I7" s="340"/>
      <c r="J7" s="65"/>
    </row>
    <row r="8" spans="1:10" ht="12.75" customHeight="1" x14ac:dyDescent="0.25">
      <c r="A8" s="64"/>
      <c r="B8" s="66"/>
      <c r="C8" s="66"/>
      <c r="D8" s="66"/>
      <c r="E8" s="66"/>
      <c r="F8" s="66"/>
      <c r="G8" s="66"/>
      <c r="H8" s="66"/>
      <c r="I8" s="66"/>
      <c r="J8" s="65"/>
    </row>
    <row r="9" spans="1:10" ht="19.5" customHeight="1" x14ac:dyDescent="0.25">
      <c r="A9" s="64"/>
      <c r="B9" s="73" t="s">
        <v>77</v>
      </c>
      <c r="C9" s="73"/>
      <c r="D9" s="67"/>
      <c r="E9" s="66"/>
      <c r="F9" s="66"/>
      <c r="G9" s="66"/>
      <c r="H9" s="66"/>
      <c r="I9" s="66"/>
      <c r="J9" s="65"/>
    </row>
    <row r="10" spans="1:10" ht="15" customHeight="1" x14ac:dyDescent="0.25">
      <c r="A10" s="64"/>
      <c r="B10" s="341" t="s">
        <v>48</v>
      </c>
      <c r="C10" s="341" t="s">
        <v>78</v>
      </c>
      <c r="D10" s="341"/>
      <c r="E10" s="341"/>
      <c r="F10" s="341" t="s">
        <v>79</v>
      </c>
      <c r="G10" s="341"/>
      <c r="H10" s="342" t="s">
        <v>80</v>
      </c>
      <c r="I10" s="344" t="s">
        <v>81</v>
      </c>
      <c r="J10" s="324" t="s">
        <v>82</v>
      </c>
    </row>
    <row r="11" spans="1:10" x14ac:dyDescent="0.25">
      <c r="A11" s="64"/>
      <c r="B11" s="341"/>
      <c r="C11" s="341"/>
      <c r="D11" s="341"/>
      <c r="E11" s="341"/>
      <c r="F11" s="74" t="s">
        <v>83</v>
      </c>
      <c r="G11" s="74" t="s">
        <v>84</v>
      </c>
      <c r="H11" s="343"/>
      <c r="I11" s="344"/>
      <c r="J11" s="324"/>
    </row>
    <row r="12" spans="1:10" s="77" customFormat="1" x14ac:dyDescent="0.25">
      <c r="A12" s="115"/>
      <c r="B12" s="116" t="s">
        <v>11</v>
      </c>
      <c r="C12" s="325"/>
      <c r="D12" s="326"/>
      <c r="E12" s="327"/>
      <c r="F12" s="68"/>
      <c r="G12" s="117">
        <f t="shared" ref="G12:G17" si="0">ROUND(F12*1.2,2)</f>
        <v>0</v>
      </c>
      <c r="H12" s="117"/>
      <c r="I12" s="119"/>
      <c r="J12" s="118"/>
    </row>
    <row r="13" spans="1:10" s="77" customFormat="1" x14ac:dyDescent="0.25">
      <c r="A13" s="115"/>
      <c r="B13" s="116" t="s">
        <v>12</v>
      </c>
      <c r="C13" s="328"/>
      <c r="D13" s="328"/>
      <c r="E13" s="318"/>
      <c r="F13" s="68"/>
      <c r="G13" s="117">
        <f t="shared" si="0"/>
        <v>0</v>
      </c>
      <c r="H13" s="117"/>
      <c r="I13" s="119"/>
      <c r="J13" s="118"/>
    </row>
    <row r="14" spans="1:10" s="77" customFormat="1" ht="15" customHeight="1" x14ac:dyDescent="0.25">
      <c r="A14" s="115"/>
      <c r="B14" s="116" t="s">
        <v>13</v>
      </c>
      <c r="C14" s="318"/>
      <c r="D14" s="319"/>
      <c r="E14" s="319"/>
      <c r="F14" s="68"/>
      <c r="G14" s="117">
        <f t="shared" si="0"/>
        <v>0</v>
      </c>
      <c r="H14" s="117"/>
      <c r="I14" s="119"/>
      <c r="J14" s="118"/>
    </row>
    <row r="15" spans="1:10" s="77" customFormat="1" x14ac:dyDescent="0.25">
      <c r="A15" s="115"/>
      <c r="B15" s="116" t="s">
        <v>15</v>
      </c>
      <c r="C15" s="318"/>
      <c r="D15" s="319"/>
      <c r="E15" s="319"/>
      <c r="F15" s="68"/>
      <c r="G15" s="117">
        <f t="shared" si="0"/>
        <v>0</v>
      </c>
      <c r="H15" s="117"/>
      <c r="I15" s="119"/>
      <c r="J15" s="118"/>
    </row>
    <row r="16" spans="1:10" s="77" customFormat="1" x14ac:dyDescent="0.25">
      <c r="A16" s="115"/>
      <c r="B16" s="116" t="s">
        <v>67</v>
      </c>
      <c r="C16" s="318"/>
      <c r="D16" s="319"/>
      <c r="E16" s="319"/>
      <c r="F16" s="68"/>
      <c r="G16" s="117">
        <f t="shared" si="0"/>
        <v>0</v>
      </c>
      <c r="H16" s="117"/>
      <c r="I16" s="119"/>
      <c r="J16" s="118"/>
    </row>
    <row r="17" spans="1:11" s="77" customFormat="1" x14ac:dyDescent="0.25">
      <c r="A17" s="115"/>
      <c r="B17" s="116" t="s">
        <v>68</v>
      </c>
      <c r="C17" s="318"/>
      <c r="D17" s="319"/>
      <c r="E17" s="319"/>
      <c r="F17" s="68"/>
      <c r="G17" s="117">
        <f t="shared" si="0"/>
        <v>0</v>
      </c>
      <c r="H17" s="117"/>
      <c r="I17" s="119"/>
      <c r="J17" s="118"/>
    </row>
    <row r="18" spans="1:11" s="77" customFormat="1" x14ac:dyDescent="0.25">
      <c r="A18" s="115"/>
      <c r="B18" s="116" t="s">
        <v>85</v>
      </c>
      <c r="C18" s="318"/>
      <c r="D18" s="319"/>
      <c r="E18" s="319"/>
      <c r="F18" s="68"/>
      <c r="G18" s="117">
        <f t="shared" ref="G18:G19" si="1">ROUND(F18*1.2,2)</f>
        <v>0</v>
      </c>
      <c r="H18" s="117"/>
      <c r="I18" s="119"/>
      <c r="J18" s="118"/>
    </row>
    <row r="19" spans="1:11" s="77" customFormat="1" x14ac:dyDescent="0.25">
      <c r="A19" s="115"/>
      <c r="B19" s="116" t="s">
        <v>86</v>
      </c>
      <c r="C19" s="318"/>
      <c r="D19" s="319"/>
      <c r="E19" s="319"/>
      <c r="F19" s="68"/>
      <c r="G19" s="117">
        <f t="shared" si="1"/>
        <v>0</v>
      </c>
      <c r="H19" s="117"/>
      <c r="I19" s="119"/>
      <c r="J19" s="118"/>
    </row>
    <row r="20" spans="1:11" x14ac:dyDescent="0.25">
      <c r="A20" s="64"/>
      <c r="B20" s="66"/>
      <c r="C20" s="66"/>
      <c r="D20" s="320" t="s">
        <v>87</v>
      </c>
      <c r="E20" s="320"/>
      <c r="F20" s="75">
        <f>SUM(F12:F19)</f>
        <v>0</v>
      </c>
      <c r="G20" s="76">
        <f>MEDIAN(G12:G17)</f>
        <v>0</v>
      </c>
      <c r="H20" s="66"/>
      <c r="I20" s="66"/>
      <c r="J20" s="65"/>
    </row>
    <row r="21" spans="1:11" ht="26.25" customHeight="1" x14ac:dyDescent="0.25">
      <c r="A21" s="64"/>
      <c r="B21" s="69" t="s">
        <v>88</v>
      </c>
      <c r="C21" s="66"/>
      <c r="D21" s="66"/>
      <c r="E21" s="66"/>
      <c r="F21" s="66"/>
      <c r="G21" s="66"/>
      <c r="H21" s="66"/>
      <c r="I21" s="66"/>
      <c r="J21" s="65"/>
    </row>
    <row r="22" spans="1:11" ht="9" customHeight="1" x14ac:dyDescent="0.25">
      <c r="A22" s="64"/>
      <c r="B22" s="66"/>
      <c r="C22" s="66"/>
      <c r="D22" s="66"/>
      <c r="E22" s="66"/>
      <c r="F22" s="66"/>
      <c r="G22" s="66"/>
      <c r="H22" s="66"/>
      <c r="I22" s="66"/>
      <c r="J22" s="65"/>
    </row>
    <row r="23" spans="1:11" ht="19.5" customHeight="1" x14ac:dyDescent="0.25">
      <c r="A23" s="64"/>
      <c r="B23" s="312" t="s">
        <v>89</v>
      </c>
      <c r="C23" s="312"/>
      <c r="D23" s="321" t="s">
        <v>90</v>
      </c>
      <c r="E23" s="322"/>
      <c r="F23" s="322"/>
      <c r="G23" s="322"/>
      <c r="H23" s="322"/>
      <c r="I23" s="323"/>
      <c r="J23" s="65"/>
    </row>
    <row r="24" spans="1:11" ht="19.5" customHeight="1" x14ac:dyDescent="0.25">
      <c r="A24" s="64"/>
      <c r="B24" s="312" t="s">
        <v>91</v>
      </c>
      <c r="C24" s="312"/>
      <c r="D24" s="313">
        <f>G20</f>
        <v>0</v>
      </c>
      <c r="E24" s="314"/>
      <c r="F24" s="314"/>
      <c r="G24" s="314"/>
      <c r="H24" s="314"/>
      <c r="I24" s="315"/>
      <c r="J24" s="65"/>
    </row>
    <row r="25" spans="1:11" ht="30.75" customHeight="1" x14ac:dyDescent="0.25">
      <c r="A25" s="64"/>
      <c r="B25" s="312" t="s">
        <v>92</v>
      </c>
      <c r="C25" s="312"/>
      <c r="D25" s="316"/>
      <c r="E25" s="316"/>
      <c r="F25" s="316"/>
      <c r="G25" s="316"/>
      <c r="H25" s="316"/>
      <c r="I25" s="316"/>
      <c r="J25" s="65"/>
    </row>
    <row r="26" spans="1:11" ht="18.75" customHeight="1" x14ac:dyDescent="0.25">
      <c r="A26" s="64"/>
      <c r="B26" s="66"/>
      <c r="C26" s="66"/>
      <c r="D26" s="66"/>
      <c r="E26" s="66"/>
      <c r="F26" s="66"/>
      <c r="G26" s="66"/>
      <c r="H26" s="66"/>
      <c r="I26" s="66"/>
      <c r="J26" s="65"/>
    </row>
    <row r="27" spans="1:11" x14ac:dyDescent="0.25">
      <c r="A27" s="64"/>
      <c r="B27" s="66"/>
      <c r="C27" s="66"/>
      <c r="D27" s="66"/>
      <c r="E27" s="66"/>
      <c r="F27" s="66"/>
      <c r="G27" s="66"/>
      <c r="H27" s="66"/>
      <c r="I27" s="66"/>
      <c r="J27" s="65"/>
    </row>
    <row r="28" spans="1:11" x14ac:dyDescent="0.25">
      <c r="A28" s="64"/>
      <c r="B28" s="70" t="s">
        <v>93</v>
      </c>
      <c r="C28" s="70"/>
      <c r="D28" s="70"/>
      <c r="E28" s="70"/>
      <c r="F28" s="66"/>
      <c r="G28" s="317" t="s">
        <v>94</v>
      </c>
      <c r="H28" s="317"/>
      <c r="I28" s="317"/>
      <c r="J28" s="65"/>
    </row>
    <row r="29" spans="1:11" x14ac:dyDescent="0.25">
      <c r="A29" s="64"/>
      <c r="B29" s="66"/>
      <c r="C29" s="66"/>
      <c r="D29" s="66"/>
      <c r="E29" s="66"/>
      <c r="F29" s="66"/>
      <c r="G29" s="317" t="s">
        <v>95</v>
      </c>
      <c r="H29" s="317"/>
      <c r="I29" s="317"/>
      <c r="J29" s="65"/>
    </row>
    <row r="30" spans="1:11" ht="44.25" customHeight="1" x14ac:dyDescent="0.25">
      <c r="A30" s="64"/>
      <c r="B30" s="66"/>
      <c r="C30" s="66"/>
      <c r="D30" s="66"/>
      <c r="E30" s="66"/>
      <c r="F30" s="66"/>
      <c r="G30" s="66"/>
      <c r="H30" s="66"/>
      <c r="I30" s="66"/>
      <c r="J30" s="65"/>
    </row>
    <row r="31" spans="1:11" ht="294.75" customHeight="1" x14ac:dyDescent="0.25">
      <c r="A31" s="64"/>
      <c r="B31" s="308" t="s">
        <v>202</v>
      </c>
      <c r="C31" s="308"/>
      <c r="D31" s="308"/>
      <c r="E31" s="308"/>
      <c r="F31" s="308"/>
      <c r="G31" s="308"/>
      <c r="H31" s="308"/>
      <c r="I31" s="308"/>
      <c r="J31" s="309"/>
    </row>
    <row r="32" spans="1:11" ht="57" customHeight="1" thickBot="1" x14ac:dyDescent="0.3">
      <c r="A32" s="71"/>
      <c r="B32" s="310" t="s">
        <v>96</v>
      </c>
      <c r="C32" s="310"/>
      <c r="D32" s="310"/>
      <c r="E32" s="310"/>
      <c r="F32" s="310"/>
      <c r="G32" s="310"/>
      <c r="H32" s="310"/>
      <c r="I32" s="310"/>
      <c r="J32" s="311"/>
      <c r="K32" s="72"/>
    </row>
  </sheetData>
  <sheetProtection formatRows="0" selectLockedCells="1"/>
  <sortState ref="G19:G24">
    <sortCondition ref="G19"/>
  </sortState>
  <mergeCells count="31">
    <mergeCell ref="B4:C4"/>
    <mergeCell ref="D4:I4"/>
    <mergeCell ref="B5:C5"/>
    <mergeCell ref="D5:I5"/>
    <mergeCell ref="C16:E16"/>
    <mergeCell ref="B7:C7"/>
    <mergeCell ref="D7:I7"/>
    <mergeCell ref="B10:B11"/>
    <mergeCell ref="C10:E11"/>
    <mergeCell ref="F10:G10"/>
    <mergeCell ref="H10:H11"/>
    <mergeCell ref="I10:I11"/>
    <mergeCell ref="J10:J11"/>
    <mergeCell ref="C12:E12"/>
    <mergeCell ref="C13:E13"/>
    <mergeCell ref="C14:E14"/>
    <mergeCell ref="C15:E15"/>
    <mergeCell ref="C17:E17"/>
    <mergeCell ref="C18:E18"/>
    <mergeCell ref="C19:E19"/>
    <mergeCell ref="D20:E20"/>
    <mergeCell ref="B23:C23"/>
    <mergeCell ref="D23:I23"/>
    <mergeCell ref="B31:J31"/>
    <mergeCell ref="B32:J32"/>
    <mergeCell ref="B24:C24"/>
    <mergeCell ref="D24:I24"/>
    <mergeCell ref="B25:C25"/>
    <mergeCell ref="D25:I25"/>
    <mergeCell ref="G28:I28"/>
    <mergeCell ref="G29:I29"/>
  </mergeCells>
  <dataValidations count="1">
    <dataValidation type="list" allowBlank="1" showInputMessage="1" showErrorMessage="1" sqref="I12:I19">
      <formula1>prieskum</formula1>
    </dataValidation>
  </dataValidations>
  <pageMargins left="0.70866141732283472" right="0.70866141732283472" top="1.1417322834645669" bottom="0.74803149606299213" header="0.31496062992125984" footer="0.31496062992125984"/>
  <pageSetup scale="73" orientation="portrait" r:id="rId1"/>
  <headerFooter>
    <oddHeader>&amp;L&amp;G</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workbookViewId="0">
      <selection activeCell="C31" sqref="C31"/>
    </sheetView>
  </sheetViews>
  <sheetFormatPr defaultRowHeight="15" x14ac:dyDescent="0.25"/>
  <cols>
    <col min="1" max="1" width="51" customWidth="1"/>
  </cols>
  <sheetData>
    <row r="1" spans="1:1" x14ac:dyDescent="0.25">
      <c r="A1" s="39" t="s">
        <v>9</v>
      </c>
    </row>
    <row r="2" spans="1:1" s="41" customFormat="1" ht="24" x14ac:dyDescent="0.25">
      <c r="A2" s="40" t="s">
        <v>29</v>
      </c>
    </row>
    <row r="3" spans="1:1" s="41" customFormat="1" ht="24" x14ac:dyDescent="0.25">
      <c r="A3" s="40" t="s">
        <v>30</v>
      </c>
    </row>
    <row r="4" spans="1:1" s="41" customFormat="1" x14ac:dyDescent="0.25">
      <c r="A4" s="40" t="s">
        <v>31</v>
      </c>
    </row>
    <row r="5" spans="1:1" s="41" customFormat="1" ht="24" x14ac:dyDescent="0.25">
      <c r="A5" s="40" t="s">
        <v>32</v>
      </c>
    </row>
    <row r="6" spans="1:1" s="41" customFormat="1" x14ac:dyDescent="0.25">
      <c r="A6" s="40" t="s">
        <v>33</v>
      </c>
    </row>
    <row r="8" spans="1:1" x14ac:dyDescent="0.25">
      <c r="A8" s="39" t="s">
        <v>102</v>
      </c>
    </row>
    <row r="9" spans="1:1" ht="24" x14ac:dyDescent="0.25">
      <c r="A9" s="40" t="s">
        <v>111</v>
      </c>
    </row>
    <row r="10" spans="1:1" x14ac:dyDescent="0.25">
      <c r="A10" s="40" t="s">
        <v>112</v>
      </c>
    </row>
    <row r="11" spans="1:1" x14ac:dyDescent="0.25">
      <c r="A11" s="40" t="s">
        <v>113</v>
      </c>
    </row>
    <row r="12" spans="1:1" ht="24" x14ac:dyDescent="0.25">
      <c r="A12" s="40" t="s">
        <v>110</v>
      </c>
    </row>
    <row r="13" spans="1:1" ht="36" x14ac:dyDescent="0.25">
      <c r="A13" s="40" t="s">
        <v>114</v>
      </c>
    </row>
    <row r="15" spans="1:1" x14ac:dyDescent="0.25">
      <c r="A15" s="39" t="s">
        <v>119</v>
      </c>
    </row>
    <row r="16" spans="1:1" x14ac:dyDescent="0.25">
      <c r="A16" s="40" t="s">
        <v>120</v>
      </c>
    </row>
    <row r="17" spans="1:1" x14ac:dyDescent="0.25">
      <c r="A17" s="40" t="s">
        <v>121</v>
      </c>
    </row>
    <row r="18" spans="1:1" x14ac:dyDescent="0.25">
      <c r="A18" s="40" t="s">
        <v>122</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51"/>
  <sheetViews>
    <sheetView view="pageBreakPreview" topLeftCell="A19" zoomScaleNormal="100" zoomScaleSheetLayoutView="100" workbookViewId="0">
      <selection activeCell="D34" sqref="D34"/>
    </sheetView>
  </sheetViews>
  <sheetFormatPr defaultRowHeight="15" x14ac:dyDescent="0.25"/>
  <cols>
    <col min="1" max="1" width="47.42578125" style="120" customWidth="1"/>
    <col min="2" max="2" width="22.7109375" style="120" customWidth="1"/>
    <col min="3" max="3" width="38" style="120" customWidth="1"/>
    <col min="4" max="4" width="29.140625" style="120" customWidth="1"/>
    <col min="5" max="5" width="16" style="120" customWidth="1"/>
    <col min="6" max="6" width="10.42578125" style="120" bestFit="1" customWidth="1"/>
    <col min="7" max="16384" width="9.140625" style="120"/>
  </cols>
  <sheetData>
    <row r="1" spans="1:11" ht="29.25" customHeight="1" x14ac:dyDescent="0.25">
      <c r="A1" s="348" t="s">
        <v>125</v>
      </c>
      <c r="B1" s="349"/>
      <c r="C1" s="349"/>
      <c r="D1" s="350"/>
    </row>
    <row r="2" spans="1:11" ht="17.25" x14ac:dyDescent="0.25">
      <c r="A2" s="121"/>
      <c r="B2" s="122"/>
      <c r="C2" s="122"/>
      <c r="D2" s="123"/>
    </row>
    <row r="3" spans="1:11" ht="17.25" x14ac:dyDescent="0.25">
      <c r="A3" s="124" t="s">
        <v>106</v>
      </c>
      <c r="B3" s="351" t="s">
        <v>126</v>
      </c>
      <c r="C3" s="351"/>
      <c r="D3" s="352"/>
    </row>
    <row r="4" spans="1:11" ht="17.25" x14ac:dyDescent="0.25">
      <c r="A4" s="124"/>
      <c r="B4" s="125"/>
      <c r="C4" s="125"/>
      <c r="D4" s="126"/>
    </row>
    <row r="5" spans="1:11" x14ac:dyDescent="0.25">
      <c r="A5" s="353" t="s">
        <v>127</v>
      </c>
      <c r="B5" s="354" t="s">
        <v>128</v>
      </c>
      <c r="C5" s="354"/>
      <c r="D5" s="355"/>
    </row>
    <row r="6" spans="1:11" x14ac:dyDescent="0.25">
      <c r="A6" s="353"/>
      <c r="B6" s="354" t="s">
        <v>129</v>
      </c>
      <c r="C6" s="354"/>
      <c r="D6" s="355"/>
    </row>
    <row r="7" spans="1:11" x14ac:dyDescent="0.25">
      <c r="A7" s="353"/>
      <c r="B7" s="354" t="s">
        <v>130</v>
      </c>
      <c r="C7" s="354"/>
      <c r="D7" s="355"/>
    </row>
    <row r="8" spans="1:11" x14ac:dyDescent="0.25">
      <c r="A8" s="127" t="s">
        <v>131</v>
      </c>
      <c r="B8" s="128"/>
      <c r="C8" s="128"/>
      <c r="D8" s="129"/>
    </row>
    <row r="9" spans="1:11" ht="15.75" customHeight="1" x14ac:dyDescent="0.25">
      <c r="A9" s="130"/>
      <c r="B9" s="128"/>
      <c r="C9" s="131"/>
      <c r="D9" s="132"/>
    </row>
    <row r="10" spans="1:11" ht="45" x14ac:dyDescent="0.25">
      <c r="A10" s="133" t="s">
        <v>102</v>
      </c>
      <c r="B10" s="134" t="s">
        <v>132</v>
      </c>
      <c r="C10" s="134" t="s">
        <v>133</v>
      </c>
      <c r="D10" s="135" t="s">
        <v>134</v>
      </c>
      <c r="E10" s="136"/>
      <c r="F10" s="136"/>
      <c r="G10" s="136"/>
      <c r="H10" s="136"/>
      <c r="I10" s="136"/>
      <c r="J10" s="136"/>
      <c r="K10" s="136"/>
    </row>
    <row r="11" spans="1:11" ht="30" x14ac:dyDescent="0.25">
      <c r="A11" s="137" t="s">
        <v>128</v>
      </c>
      <c r="B11" s="138">
        <v>250</v>
      </c>
      <c r="C11" s="139"/>
      <c r="D11" s="140">
        <f>ROUND(B11*C11,2)</f>
        <v>0</v>
      </c>
      <c r="E11" s="136"/>
      <c r="F11" s="136"/>
      <c r="G11" s="136"/>
      <c r="H11" s="136"/>
      <c r="I11" s="136"/>
      <c r="J11" s="136"/>
      <c r="K11" s="136"/>
    </row>
    <row r="12" spans="1:11" x14ac:dyDescent="0.25">
      <c r="A12" s="137" t="s">
        <v>129</v>
      </c>
      <c r="B12" s="138">
        <v>700</v>
      </c>
      <c r="C12" s="139"/>
      <c r="D12" s="140">
        <f>ROUND(B12*C12,2)</f>
        <v>0</v>
      </c>
      <c r="E12" s="136"/>
      <c r="F12" s="136"/>
      <c r="G12" s="136"/>
      <c r="H12" s="136"/>
      <c r="I12" s="136"/>
      <c r="J12" s="136"/>
      <c r="K12" s="136"/>
    </row>
    <row r="13" spans="1:11" ht="45" x14ac:dyDescent="0.25">
      <c r="A13" s="133" t="s">
        <v>102</v>
      </c>
      <c r="B13" s="134" t="s">
        <v>135</v>
      </c>
      <c r="C13" s="134" t="s">
        <v>136</v>
      </c>
      <c r="D13" s="135" t="s">
        <v>134</v>
      </c>
      <c r="E13" s="136"/>
      <c r="F13" s="136"/>
      <c r="G13" s="136"/>
      <c r="H13" s="136"/>
      <c r="I13" s="136"/>
      <c r="J13" s="136"/>
      <c r="K13" s="136"/>
    </row>
    <row r="14" spans="1:11" ht="15.75" thickBot="1" x14ac:dyDescent="0.3">
      <c r="A14" s="137" t="s">
        <v>130</v>
      </c>
      <c r="B14" s="138">
        <v>53000</v>
      </c>
      <c r="C14" s="139"/>
      <c r="D14" s="140">
        <f>ROUND(B14*C14,2)</f>
        <v>0</v>
      </c>
      <c r="E14" s="136"/>
      <c r="F14" s="136"/>
      <c r="G14" s="136"/>
      <c r="H14" s="136"/>
      <c r="I14" s="136"/>
      <c r="J14" s="136"/>
      <c r="K14" s="136"/>
    </row>
    <row r="15" spans="1:11" ht="15.75" thickBot="1" x14ac:dyDescent="0.3">
      <c r="A15" s="356" t="s">
        <v>137</v>
      </c>
      <c r="B15" s="357"/>
      <c r="C15" s="358"/>
      <c r="D15" s="141">
        <f>D11+D12+D14</f>
        <v>0</v>
      </c>
      <c r="E15" s="136"/>
      <c r="F15" s="136"/>
      <c r="G15" s="136"/>
      <c r="H15" s="136"/>
      <c r="I15" s="136"/>
      <c r="J15" s="136"/>
      <c r="K15" s="136"/>
    </row>
    <row r="16" spans="1:11" ht="30" customHeight="1" thickBot="1" x14ac:dyDescent="0.3">
      <c r="A16" s="359" t="s">
        <v>138</v>
      </c>
      <c r="B16" s="360"/>
      <c r="C16" s="360"/>
      <c r="D16" s="142"/>
      <c r="E16" s="136"/>
      <c r="F16" s="136"/>
      <c r="G16" s="136"/>
      <c r="H16" s="136"/>
      <c r="I16" s="136"/>
      <c r="J16" s="136"/>
      <c r="K16" s="136"/>
    </row>
    <row r="17" spans="1:11" ht="25.5" customHeight="1" x14ac:dyDescent="0.25">
      <c r="A17" s="361" t="s">
        <v>139</v>
      </c>
      <c r="B17" s="362"/>
      <c r="C17" s="362"/>
      <c r="D17" s="363"/>
      <c r="E17" s="136"/>
      <c r="F17" s="136"/>
      <c r="G17" s="136"/>
      <c r="H17" s="136"/>
      <c r="I17" s="136"/>
      <c r="J17" s="136"/>
      <c r="K17" s="136"/>
    </row>
    <row r="18" spans="1:11" ht="30" x14ac:dyDescent="0.25">
      <c r="A18" s="364" t="s">
        <v>140</v>
      </c>
      <c r="B18" s="365"/>
      <c r="C18" s="134" t="s">
        <v>141</v>
      </c>
      <c r="D18" s="143" t="s">
        <v>139</v>
      </c>
      <c r="E18" s="136"/>
      <c r="G18" s="136"/>
      <c r="H18" s="136"/>
      <c r="I18" s="136"/>
      <c r="J18" s="136"/>
      <c r="K18" s="136"/>
    </row>
    <row r="19" spans="1:11" s="148" customFormat="1" ht="30.75" customHeight="1" thickBot="1" x14ac:dyDescent="0.3">
      <c r="A19" s="366"/>
      <c r="B19" s="367"/>
      <c r="C19" s="144" t="str">
        <f>IF(A19="","",IF(A19&lt;50,"nespĺňa podmienku hromadného zásobovania obyvateľstva pitnou vodou",IF(A19&gt;=100,limity!E43,IF('Pomocný výpočet max limitov'!A19&gt;=75,limity!E42,limity!E41))))</f>
        <v/>
      </c>
      <c r="D19" s="145" t="str">
        <f>IF(C19="","",IF(C19="nespĺňa podmienku hromadného zásobovania obyvateľstva pitnou vodou","NESPLNENÁ PODMIENKA VÝZVY!",A19*C19))</f>
        <v/>
      </c>
      <c r="E19" s="146"/>
      <c r="F19" s="147"/>
      <c r="G19" s="147"/>
      <c r="H19" s="147"/>
      <c r="I19" s="147"/>
      <c r="J19" s="147"/>
      <c r="K19" s="147"/>
    </row>
    <row r="20" spans="1:11" ht="31.5" customHeight="1" thickBot="1" x14ac:dyDescent="0.3">
      <c r="A20" s="149" t="s">
        <v>142</v>
      </c>
      <c r="B20" s="150"/>
      <c r="C20" s="150"/>
      <c r="D20" s="151"/>
      <c r="E20" s="136"/>
      <c r="F20" s="136"/>
      <c r="G20" s="136"/>
      <c r="H20" s="136"/>
      <c r="I20" s="136"/>
      <c r="J20" s="136"/>
      <c r="K20" s="136"/>
    </row>
    <row r="21" spans="1:11" ht="22.5" customHeight="1" thickBot="1" x14ac:dyDescent="0.3">
      <c r="A21" s="345" t="s">
        <v>56</v>
      </c>
      <c r="B21" s="346"/>
      <c r="C21" s="346"/>
      <c r="D21" s="347"/>
      <c r="E21" s="136"/>
      <c r="F21" s="136"/>
      <c r="G21" s="136"/>
      <c r="H21" s="136"/>
      <c r="I21" s="136"/>
      <c r="J21" s="136"/>
      <c r="K21" s="136"/>
    </row>
    <row r="22" spans="1:11" x14ac:dyDescent="0.25">
      <c r="A22" s="368" t="s">
        <v>143</v>
      </c>
      <c r="B22" s="369"/>
      <c r="C22" s="152" t="s">
        <v>144</v>
      </c>
      <c r="D22" s="153"/>
      <c r="E22" s="136"/>
      <c r="F22" s="136"/>
      <c r="G22" s="136"/>
      <c r="H22" s="136"/>
      <c r="I22" s="136"/>
      <c r="J22" s="136"/>
      <c r="K22" s="136"/>
    </row>
    <row r="23" spans="1:11" x14ac:dyDescent="0.25">
      <c r="A23" s="370"/>
      <c r="B23" s="371"/>
      <c r="C23" s="152" t="s">
        <v>145</v>
      </c>
      <c r="D23" s="154">
        <f>ROUND(D22*0.2,2)</f>
        <v>0</v>
      </c>
      <c r="E23" s="136"/>
      <c r="F23" s="136"/>
      <c r="G23" s="136"/>
      <c r="H23" s="136"/>
      <c r="I23" s="136"/>
      <c r="J23" s="136"/>
      <c r="K23" s="136"/>
    </row>
    <row r="24" spans="1:11" x14ac:dyDescent="0.25">
      <c r="A24" s="372"/>
      <c r="B24" s="373"/>
      <c r="C24" s="152" t="s">
        <v>84</v>
      </c>
      <c r="D24" s="154">
        <f>ROUND(D22+D23,2)</f>
        <v>0</v>
      </c>
      <c r="E24" s="136"/>
      <c r="F24" s="136"/>
      <c r="G24" s="136"/>
      <c r="H24" s="136"/>
      <c r="I24" s="136"/>
      <c r="J24" s="136"/>
      <c r="K24" s="136"/>
    </row>
    <row r="25" spans="1:11" x14ac:dyDescent="0.25">
      <c r="A25" s="368" t="s">
        <v>146</v>
      </c>
      <c r="B25" s="369"/>
      <c r="C25" s="152" t="s">
        <v>144</v>
      </c>
      <c r="D25" s="153"/>
      <c r="E25" s="136"/>
      <c r="F25" s="136"/>
      <c r="G25" s="136"/>
      <c r="H25" s="136"/>
      <c r="I25" s="136"/>
      <c r="J25" s="136"/>
      <c r="K25" s="136"/>
    </row>
    <row r="26" spans="1:11" x14ac:dyDescent="0.25">
      <c r="A26" s="370"/>
      <c r="B26" s="371"/>
      <c r="C26" s="152" t="s">
        <v>145</v>
      </c>
      <c r="D26" s="154">
        <f>ROUND(D25*0.2,2)</f>
        <v>0</v>
      </c>
      <c r="E26" s="136"/>
      <c r="F26" s="136"/>
      <c r="G26" s="136"/>
      <c r="H26" s="136"/>
      <c r="I26" s="136"/>
      <c r="J26" s="136"/>
      <c r="K26" s="136"/>
    </row>
    <row r="27" spans="1:11" x14ac:dyDescent="0.25">
      <c r="A27" s="372"/>
      <c r="B27" s="373"/>
      <c r="C27" s="155" t="s">
        <v>84</v>
      </c>
      <c r="D27" s="156">
        <f>ROUND(D25+D26,2)</f>
        <v>0</v>
      </c>
      <c r="E27" s="136"/>
      <c r="F27" s="136"/>
      <c r="G27" s="136"/>
      <c r="H27" s="136"/>
      <c r="I27" s="136"/>
      <c r="J27" s="136"/>
      <c r="K27" s="136"/>
    </row>
    <row r="28" spans="1:11" ht="30" x14ac:dyDescent="0.25">
      <c r="A28" s="374"/>
      <c r="B28" s="375"/>
      <c r="C28" s="157" t="s">
        <v>147</v>
      </c>
      <c r="D28" s="158" t="s">
        <v>148</v>
      </c>
      <c r="E28" s="136"/>
      <c r="F28" s="136"/>
      <c r="G28" s="136"/>
      <c r="H28" s="136"/>
      <c r="I28" s="136"/>
      <c r="J28" s="136"/>
      <c r="K28" s="136"/>
    </row>
    <row r="29" spans="1:11" ht="25.5" customHeight="1" x14ac:dyDescent="0.25">
      <c r="A29" s="376" t="s">
        <v>149</v>
      </c>
      <c r="B29" s="377"/>
      <c r="C29" s="159">
        <f>limity!C6</f>
        <v>2.5000000000000001E-2</v>
      </c>
      <c r="D29" s="154">
        <f>ROUND((D24+D27)*C29,2)</f>
        <v>0</v>
      </c>
      <c r="E29" s="136"/>
      <c r="F29" s="136"/>
      <c r="G29" s="136"/>
      <c r="H29" s="136"/>
      <c r="I29" s="136"/>
      <c r="J29" s="136"/>
      <c r="K29" s="136"/>
    </row>
    <row r="30" spans="1:11" x14ac:dyDescent="0.25">
      <c r="A30" s="378" t="s">
        <v>150</v>
      </c>
      <c r="B30" s="379"/>
      <c r="C30" s="160"/>
      <c r="D30" s="154">
        <f>IF(C30="",0,IF(C30="Neuvedené",0,IF(C30=1,limity!C8,limity!C9)))</f>
        <v>0</v>
      </c>
      <c r="E30" s="136"/>
      <c r="F30" s="136"/>
      <c r="G30" s="136"/>
      <c r="H30" s="136"/>
      <c r="I30" s="136"/>
      <c r="J30" s="136"/>
      <c r="K30" s="136"/>
    </row>
    <row r="31" spans="1:11" x14ac:dyDescent="0.25">
      <c r="A31" s="380"/>
      <c r="B31" s="381"/>
      <c r="C31" s="159" t="s">
        <v>151</v>
      </c>
      <c r="D31" s="154">
        <f>ROUND(D30/1.2,2)</f>
        <v>0</v>
      </c>
      <c r="E31" s="136"/>
      <c r="F31" s="136"/>
      <c r="G31" s="136"/>
      <c r="H31" s="136"/>
      <c r="I31" s="136"/>
      <c r="J31" s="136"/>
      <c r="K31" s="136"/>
    </row>
    <row r="32" spans="1:11" ht="24" customHeight="1" x14ac:dyDescent="0.25">
      <c r="A32" s="382" t="s">
        <v>16</v>
      </c>
      <c r="B32" s="383"/>
      <c r="C32" s="159">
        <f>IF((D22+D25)&lt;=limity!$E$11,limity!$C$11,IF((D22+D25)&gt;=limity!$D$13,limity!$C$13,limity!$C$12))</f>
        <v>1.4999999999999999E-2</v>
      </c>
      <c r="D32" s="154">
        <f>ROUND((D24+D27)*C32,2)</f>
        <v>0</v>
      </c>
      <c r="E32" s="136"/>
      <c r="F32" s="136"/>
      <c r="G32" s="136"/>
      <c r="H32" s="136"/>
      <c r="I32" s="136"/>
      <c r="J32" s="136"/>
      <c r="K32" s="136"/>
    </row>
    <row r="33" spans="1:11" ht="32.25" customHeight="1" x14ac:dyDescent="0.25">
      <c r="A33" s="376" t="s">
        <v>152</v>
      </c>
      <c r="B33" s="383"/>
      <c r="C33" s="159">
        <f>IF((D22+D31)&lt;=limity!$E$14,limity!$C$14,IF((D22+D31)&gt;=limity!$D$16,limity!$C$16,limity!$C$15))</f>
        <v>2.9000000000000001E-2</v>
      </c>
      <c r="D33" s="154">
        <f>ROUND((D24+D30)*C33,2)</f>
        <v>0</v>
      </c>
      <c r="E33" s="136"/>
      <c r="F33" s="136"/>
      <c r="G33" s="136"/>
      <c r="H33" s="136"/>
      <c r="I33" s="136"/>
      <c r="J33" s="136"/>
      <c r="K33" s="136"/>
    </row>
    <row r="34" spans="1:11" ht="32.25" customHeight="1" x14ac:dyDescent="0.25">
      <c r="A34" s="376" t="s">
        <v>153</v>
      </c>
      <c r="B34" s="383"/>
      <c r="C34" s="159">
        <f>IF((D25+D31)&lt;=limity!$E$17,limity!$C$17,IF((D25+D31)&gt;=limity!$D$19,limity!$C$19,limity!$C$18))</f>
        <v>0.32</v>
      </c>
      <c r="D34" s="154">
        <f>ROUND((D27+D30)*C34,2)</f>
        <v>0</v>
      </c>
      <c r="E34" s="136"/>
      <c r="F34" s="136"/>
      <c r="G34" s="136"/>
      <c r="H34" s="136"/>
      <c r="I34" s="136"/>
      <c r="J34" s="136"/>
      <c r="K34" s="136"/>
    </row>
    <row r="35" spans="1:11" ht="21.75" customHeight="1" x14ac:dyDescent="0.25">
      <c r="A35" s="382" t="s">
        <v>154</v>
      </c>
      <c r="B35" s="383"/>
      <c r="C35" s="161" t="s">
        <v>97</v>
      </c>
      <c r="D35" s="162"/>
      <c r="E35" s="163"/>
      <c r="F35" s="136"/>
      <c r="G35" s="136"/>
      <c r="H35" s="136"/>
      <c r="I35" s="136"/>
      <c r="J35" s="136"/>
      <c r="K35" s="136"/>
    </row>
    <row r="36" spans="1:11" ht="24" customHeight="1" x14ac:dyDescent="0.25">
      <c r="A36" s="384" t="s">
        <v>155</v>
      </c>
      <c r="B36" s="385"/>
      <c r="C36" s="385"/>
      <c r="D36" s="164">
        <f>SUM(D24,D27,D29,D30,D32:D35)</f>
        <v>0</v>
      </c>
      <c r="E36" s="136"/>
      <c r="F36" s="136"/>
      <c r="G36" s="136"/>
      <c r="H36" s="136"/>
      <c r="I36" s="136"/>
      <c r="J36" s="136"/>
      <c r="K36" s="136"/>
    </row>
    <row r="37" spans="1:11" ht="15.75" thickBot="1" x14ac:dyDescent="0.3">
      <c r="A37" s="386" t="s">
        <v>156</v>
      </c>
      <c r="B37" s="387"/>
      <c r="C37" s="387"/>
      <c r="D37" s="165">
        <f>ROUND(D36/1.2,2)</f>
        <v>0</v>
      </c>
      <c r="E37" s="136"/>
      <c r="F37" s="136"/>
      <c r="G37" s="136"/>
      <c r="H37" s="136"/>
      <c r="I37" s="136"/>
      <c r="J37" s="136"/>
      <c r="K37" s="136"/>
    </row>
    <row r="38" spans="1:11" ht="15.75" thickBot="1" x14ac:dyDescent="0.3">
      <c r="A38" s="166"/>
      <c r="B38" s="167"/>
      <c r="C38" s="168"/>
      <c r="D38" s="169"/>
      <c r="E38" s="136"/>
      <c r="F38" s="136"/>
      <c r="G38" s="136"/>
      <c r="H38" s="136"/>
      <c r="I38" s="136"/>
      <c r="J38" s="136"/>
      <c r="K38" s="136"/>
    </row>
    <row r="39" spans="1:11" ht="27" customHeight="1" thickBot="1" x14ac:dyDescent="0.3">
      <c r="A39" s="345" t="s">
        <v>157</v>
      </c>
      <c r="B39" s="346"/>
      <c r="C39" s="346"/>
      <c r="D39" s="347"/>
      <c r="E39" s="136"/>
      <c r="F39" s="136"/>
      <c r="G39" s="136"/>
      <c r="H39" s="136"/>
      <c r="I39" s="136"/>
      <c r="J39" s="136"/>
      <c r="K39" s="136"/>
    </row>
    <row r="40" spans="1:11" ht="21.75" customHeight="1" x14ac:dyDescent="0.25">
      <c r="A40" s="391" t="s">
        <v>158</v>
      </c>
      <c r="B40" s="392"/>
      <c r="C40" s="170">
        <f>IF(D37&lt;=limity!$E$23,limity!$C$23,IF(D37&gt;=limity!$D$26,limity!$C$26,IF($D$37&gt;=limity!$D$25,limity!$C$25,limity!$C$24)))</f>
        <v>3.6999999999999998E-2</v>
      </c>
      <c r="D40" s="171">
        <f>ROUND(D36*C40,2)</f>
        <v>0</v>
      </c>
      <c r="E40" s="136"/>
      <c r="F40" s="136"/>
      <c r="G40" s="136"/>
      <c r="H40" s="136"/>
      <c r="I40" s="136"/>
      <c r="J40" s="136"/>
      <c r="K40" s="136"/>
    </row>
    <row r="41" spans="1:11" ht="21.75" customHeight="1" x14ac:dyDescent="0.25">
      <c r="A41" s="391" t="s">
        <v>159</v>
      </c>
      <c r="B41" s="392"/>
      <c r="C41" s="170">
        <f>IF(D37&lt;=limity!$E$27,limity!$C$27,IF(D37&gt;=limity!$D$30,limity!$C$30,IF('Pomocný výpočet max limitov'!$D$37&gt;=limity!$D$29,limity!$C$29,limity!$C$28)))</f>
        <v>0.01</v>
      </c>
      <c r="D41" s="171">
        <f>ROUND(D36*C41,2)</f>
        <v>0</v>
      </c>
      <c r="E41" s="136"/>
      <c r="F41" s="136"/>
      <c r="G41" s="136"/>
      <c r="H41" s="136"/>
      <c r="I41" s="136"/>
      <c r="J41" s="136"/>
      <c r="K41" s="136"/>
    </row>
    <row r="42" spans="1:11" ht="48" x14ac:dyDescent="0.25">
      <c r="A42" s="382" t="s">
        <v>154</v>
      </c>
      <c r="B42" s="383"/>
      <c r="C42" s="161" t="s">
        <v>160</v>
      </c>
      <c r="D42" s="162"/>
      <c r="E42" s="136"/>
      <c r="F42" s="136"/>
      <c r="G42" s="136"/>
      <c r="H42" s="136"/>
      <c r="I42" s="136"/>
      <c r="J42" s="136"/>
      <c r="K42" s="136"/>
    </row>
    <row r="43" spans="1:11" ht="48" x14ac:dyDescent="0.25">
      <c r="A43" s="391" t="s">
        <v>161</v>
      </c>
      <c r="B43" s="392"/>
      <c r="C43" s="172" t="s">
        <v>162</v>
      </c>
      <c r="D43" s="171">
        <f>ROUND(D40-D41-D44-D42,2)</f>
        <v>0</v>
      </c>
      <c r="E43" s="136"/>
      <c r="F43" s="136"/>
      <c r="G43" s="136"/>
      <c r="H43" s="136"/>
      <c r="I43" s="136"/>
      <c r="J43" s="136"/>
      <c r="K43" s="136"/>
    </row>
    <row r="44" spans="1:11" ht="25.5" x14ac:dyDescent="0.25">
      <c r="A44" s="173" t="s">
        <v>163</v>
      </c>
      <c r="B44" s="174" t="s">
        <v>164</v>
      </c>
      <c r="C44" s="175"/>
      <c r="D44" s="171">
        <f>IF(C44="",0,VLOOKUP(C44,limity!$B$33:$C$38,2,FALSE))</f>
        <v>0</v>
      </c>
      <c r="E44" s="136"/>
      <c r="F44" s="136"/>
      <c r="G44" s="136"/>
      <c r="H44" s="136"/>
      <c r="I44" s="136"/>
      <c r="J44" s="136"/>
      <c r="K44" s="136"/>
    </row>
    <row r="45" spans="1:11" ht="22.5" customHeight="1" thickBot="1" x14ac:dyDescent="0.3">
      <c r="A45" s="393" t="s">
        <v>165</v>
      </c>
      <c r="B45" s="394"/>
      <c r="C45" s="394"/>
      <c r="D45" s="176">
        <f>SUM(D41:D44)</f>
        <v>0</v>
      </c>
    </row>
    <row r="46" spans="1:11" ht="15.75" thickBot="1" x14ac:dyDescent="0.3">
      <c r="A46" s="166"/>
      <c r="B46" s="167"/>
      <c r="C46" s="168"/>
      <c r="D46" s="169"/>
    </row>
    <row r="47" spans="1:11" ht="16.5" thickBot="1" x14ac:dyDescent="0.3">
      <c r="A47" s="395" t="s">
        <v>166</v>
      </c>
      <c r="B47" s="396"/>
      <c r="C47" s="396"/>
      <c r="D47" s="177">
        <f>D36+D45</f>
        <v>0</v>
      </c>
      <c r="E47" s="178"/>
    </row>
    <row r="48" spans="1:11" ht="15.75" thickBot="1" x14ac:dyDescent="0.3">
      <c r="A48" s="179"/>
      <c r="B48" s="150"/>
      <c r="C48" s="150"/>
      <c r="D48" s="151"/>
    </row>
    <row r="49" spans="1:7" ht="55.5" customHeight="1" thickBot="1" x14ac:dyDescent="0.3">
      <c r="A49" s="388" t="s">
        <v>167</v>
      </c>
      <c r="B49" s="389"/>
      <c r="C49" s="389"/>
      <c r="D49" s="180" t="str">
        <f>IF(AND(D47&lt;=D15,D47&lt;=D19),"rozpočet OK","COV sú vyššie ako rozpočet vypočítaný na základe benchmarku/maximálne COV na projekt o:")</f>
        <v>rozpočet OK</v>
      </c>
      <c r="E49" s="181" t="str">
        <f>IF(D49="rozpočet OK","",IF(D49="COV sú vyššie ako rozpočet vypočítaný na základe benchmarku/maximálne COV na projekt o:",IF(D19&lt;=D15,D47-D19,D47-D15)))</f>
        <v/>
      </c>
      <c r="F49" s="178"/>
      <c r="G49" s="182"/>
    </row>
    <row r="50" spans="1:7" ht="38.25" customHeight="1" x14ac:dyDescent="0.25"/>
    <row r="51" spans="1:7" ht="33.75" customHeight="1" x14ac:dyDescent="0.25">
      <c r="A51" s="390" t="s">
        <v>168</v>
      </c>
      <c r="B51" s="390"/>
      <c r="C51" s="390"/>
      <c r="D51" s="390"/>
      <c r="E51" s="390"/>
    </row>
  </sheetData>
  <mergeCells count="32">
    <mergeCell ref="A49:C49"/>
    <mergeCell ref="A51:E51"/>
    <mergeCell ref="A40:B40"/>
    <mergeCell ref="A41:B41"/>
    <mergeCell ref="A42:B42"/>
    <mergeCell ref="A43:B43"/>
    <mergeCell ref="A45:C45"/>
    <mergeCell ref="A47:C47"/>
    <mergeCell ref="A39:D39"/>
    <mergeCell ref="A22:B24"/>
    <mergeCell ref="A25:B27"/>
    <mergeCell ref="A28:B28"/>
    <mergeCell ref="A29:B29"/>
    <mergeCell ref="A30:B31"/>
    <mergeCell ref="A32:B32"/>
    <mergeCell ref="A33:B33"/>
    <mergeCell ref="A34:B34"/>
    <mergeCell ref="A35:B35"/>
    <mergeCell ref="A36:C36"/>
    <mergeCell ref="A37:C37"/>
    <mergeCell ref="A21:D21"/>
    <mergeCell ref="A1:D1"/>
    <mergeCell ref="B3:D3"/>
    <mergeCell ref="A5:A7"/>
    <mergeCell ref="B5:D5"/>
    <mergeCell ref="B6:D6"/>
    <mergeCell ref="B7:D7"/>
    <mergeCell ref="A15:C15"/>
    <mergeCell ref="A16:C16"/>
    <mergeCell ref="A17:D17"/>
    <mergeCell ref="A18:B18"/>
    <mergeCell ref="A19:B19"/>
  </mergeCells>
  <conditionalFormatting sqref="D49">
    <cfRule type="containsText" dxfId="8" priority="1" operator="containsText" text="COV sú vyššie ako rozpočet vypočítaný na základe benchmarku/maximálne COV na projekt o:">
      <formula>NOT(ISERROR(SEARCH("COV sú vyššie ako rozpočet vypočítaný na základe benchmarku/maximálne COV na projekt o:",D49)))</formula>
    </cfRule>
    <cfRule type="containsText" dxfId="7" priority="5" operator="containsText" text="COV sú vyššie ako rozpočet vypočítaný na základe benchmarku/finančný limit o">
      <formula>NOT(ISERROR(SEARCH("COV sú vyššie ako rozpočet vypočítaný na základe benchmarku/finančný limit o",D49)))</formula>
    </cfRule>
    <cfRule type="containsText" dxfId="6" priority="7" operator="containsText" text="COV sú vyššie ako rozpočet vypočítaný na základe benchmarku o:">
      <formula>NOT(ISERROR(SEARCH("COV sú vyššie ako rozpočet vypočítaný na základe benchmarku o:",D49)))</formula>
    </cfRule>
    <cfRule type="containsText" dxfId="5" priority="8" operator="containsText" text="COV sú vyššie ako rozpočet vyrátaný na základe benchmarku!">
      <formula>NOT(ISERROR(SEARCH("COV sú vyššie ako rozpočet vyrátaný na základe benchmarku!",D49)))</formula>
    </cfRule>
  </conditionalFormatting>
  <conditionalFormatting sqref="E49">
    <cfRule type="notContainsBlanks" dxfId="4" priority="9">
      <formula>LEN(TRIM(E49))&gt;0</formula>
    </cfRule>
  </conditionalFormatting>
  <conditionalFormatting sqref="E35">
    <cfRule type="containsText" dxfId="3" priority="6" operator="containsText" text="CHYBA,suma presahuje limit maximálnej sumy nepriamych výdavkov">
      <formula>NOT(ISERROR(SEARCH("CHYBA,suma presahuje limit maximálnej sumy nepriamych výdavkov",E35)))</formula>
    </cfRule>
  </conditionalFormatting>
  <conditionalFormatting sqref="D19">
    <cfRule type="containsText" dxfId="2" priority="3" operator="containsText" text="NESPLNENÁ PODMIENKA VÝZVY!">
      <formula>NOT(ISERROR(SEARCH("NESPLNENÁ PODMIENKA VÝZVY!",D19)))</formula>
    </cfRule>
    <cfRule type="containsText" dxfId="1" priority="4" operator="containsText" text="&quot;NESPLNENÁ PODMIENKA VÝZVY!&quot;">
      <formula>NOT(ISERROR(SEARCH("""NESPLNENÁ PODMIENKA VÝZVY!""",D19)))</formula>
    </cfRule>
  </conditionalFormatting>
  <conditionalFormatting sqref="C19">
    <cfRule type="containsText" dxfId="0" priority="2" operator="containsText" text="nespĺňa podmienku hromadného zásobovania obyvateľstva pitnou vodou">
      <formula>NOT(ISERROR(SEARCH("nespĺňa podmienku hromadného zásobovania obyvateľstva pitnou vodou",C19)))</formula>
    </cfRule>
  </conditionalFormatting>
  <dataValidations count="2">
    <dataValidation type="list" allowBlank="1" showInputMessage="1" showErrorMessage="1" sqref="C30">
      <formula1>Vstojany</formula1>
    </dataValidation>
    <dataValidation type="list" allowBlank="1" showInputMessage="1" showErrorMessage="1" sqref="C44">
      <formula1>komunik</formula1>
    </dataValidation>
  </dataValidations>
  <pageMargins left="0.70866141732283472" right="0.70866141732283472" top="1.1417322834645669" bottom="0.74803149606299213" header="0.31496062992125984" footer="0.31496062992125984"/>
  <pageSetup scale="55" orientation="portrait" r:id="rId1"/>
  <headerFooter>
    <oddHeader>&amp;L&amp;G</oddHeader>
  </headerFooter>
  <legacy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workbookViewId="0">
      <pane ySplit="1" topLeftCell="A32" activePane="bottomLeft" state="frozen"/>
      <selection activeCell="B4" sqref="B4"/>
      <selection pane="bottomLeft" activeCell="B33" sqref="B33:B38"/>
    </sheetView>
  </sheetViews>
  <sheetFormatPr defaultRowHeight="15" x14ac:dyDescent="0.25"/>
  <cols>
    <col min="1" max="1" width="34.5703125" style="147" customWidth="1"/>
    <col min="2" max="2" width="23.7109375" style="147" customWidth="1"/>
    <col min="3" max="3" width="13.7109375" style="136" customWidth="1"/>
    <col min="4" max="4" width="17.42578125" style="183" customWidth="1"/>
    <col min="5" max="5" width="16.5703125" style="136" customWidth="1"/>
    <col min="6" max="16384" width="9.140625" style="136"/>
  </cols>
  <sheetData>
    <row r="1" spans="1:5" ht="43.5" customHeight="1" x14ac:dyDescent="0.25">
      <c r="A1" s="401" t="s">
        <v>169</v>
      </c>
      <c r="B1" s="401"/>
      <c r="C1" s="401"/>
      <c r="D1" s="401"/>
      <c r="E1" s="401"/>
    </row>
    <row r="2" spans="1:5" ht="15.75" thickBot="1" x14ac:dyDescent="0.3"/>
    <row r="3" spans="1:5" ht="30" customHeight="1" thickBot="1" x14ac:dyDescent="0.3">
      <c r="A3" s="402" t="s">
        <v>170</v>
      </c>
      <c r="B3" s="403"/>
      <c r="C3" s="403"/>
      <c r="D3" s="403"/>
      <c r="E3" s="404"/>
    </row>
    <row r="4" spans="1:5" x14ac:dyDescent="0.25">
      <c r="A4" s="405" t="s">
        <v>171</v>
      </c>
      <c r="B4" s="407" t="s">
        <v>172</v>
      </c>
      <c r="C4" s="407" t="s">
        <v>173</v>
      </c>
      <c r="D4" s="407" t="s">
        <v>174</v>
      </c>
      <c r="E4" s="409"/>
    </row>
    <row r="5" spans="1:5" ht="15.75" thickBot="1" x14ac:dyDescent="0.3">
      <c r="A5" s="406"/>
      <c r="B5" s="408"/>
      <c r="C5" s="408"/>
      <c r="D5" s="184" t="s">
        <v>175</v>
      </c>
      <c r="E5" s="185" t="s">
        <v>176</v>
      </c>
    </row>
    <row r="6" spans="1:5" ht="45" x14ac:dyDescent="0.25">
      <c r="A6" s="186" t="s">
        <v>149</v>
      </c>
      <c r="B6" s="187" t="s">
        <v>177</v>
      </c>
      <c r="C6" s="188">
        <v>2.5000000000000001E-2</v>
      </c>
      <c r="D6" s="189" t="s">
        <v>97</v>
      </c>
      <c r="E6" s="190" t="s">
        <v>97</v>
      </c>
    </row>
    <row r="7" spans="1:5" x14ac:dyDescent="0.25">
      <c r="A7" s="398" t="s">
        <v>178</v>
      </c>
      <c r="B7" s="191" t="s">
        <v>179</v>
      </c>
      <c r="C7" s="192">
        <v>0</v>
      </c>
      <c r="D7" s="189"/>
      <c r="E7" s="190"/>
    </row>
    <row r="8" spans="1:5" ht="15" customHeight="1" x14ac:dyDescent="0.25">
      <c r="A8" s="410"/>
      <c r="B8" s="191">
        <v>1</v>
      </c>
      <c r="C8" s="192">
        <v>10000</v>
      </c>
      <c r="D8" s="189"/>
      <c r="E8" s="190"/>
    </row>
    <row r="9" spans="1:5" x14ac:dyDescent="0.25">
      <c r="A9" s="411"/>
      <c r="B9" s="193" t="s">
        <v>180</v>
      </c>
      <c r="C9" s="192">
        <v>15000</v>
      </c>
      <c r="D9" s="194" t="s">
        <v>97</v>
      </c>
      <c r="E9" s="195" t="s">
        <v>97</v>
      </c>
    </row>
    <row r="10" spans="1:5" ht="33" customHeight="1" x14ac:dyDescent="0.25">
      <c r="A10" s="412" t="s">
        <v>97</v>
      </c>
      <c r="B10" s="399"/>
      <c r="C10" s="399"/>
      <c r="D10" s="413" t="s">
        <v>181</v>
      </c>
      <c r="E10" s="414"/>
    </row>
    <row r="11" spans="1:5" x14ac:dyDescent="0.25">
      <c r="A11" s="397" t="s">
        <v>16</v>
      </c>
      <c r="B11" s="399" t="s">
        <v>182</v>
      </c>
      <c r="C11" s="196">
        <v>1.4999999999999999E-2</v>
      </c>
      <c r="D11" s="197">
        <v>0</v>
      </c>
      <c r="E11" s="198">
        <v>349999.99</v>
      </c>
    </row>
    <row r="12" spans="1:5" x14ac:dyDescent="0.25">
      <c r="A12" s="397"/>
      <c r="B12" s="399"/>
      <c r="C12" s="196">
        <v>1.0999999999999999E-2</v>
      </c>
      <c r="D12" s="197">
        <v>350000</v>
      </c>
      <c r="E12" s="198">
        <v>999999.99</v>
      </c>
    </row>
    <row r="13" spans="1:5" x14ac:dyDescent="0.25">
      <c r="A13" s="397"/>
      <c r="B13" s="399"/>
      <c r="C13" s="196">
        <v>7.0000000000000001E-3</v>
      </c>
      <c r="D13" s="197">
        <v>1000000</v>
      </c>
      <c r="E13" s="199" t="s">
        <v>183</v>
      </c>
    </row>
    <row r="14" spans="1:5" x14ac:dyDescent="0.25">
      <c r="A14" s="397" t="s">
        <v>184</v>
      </c>
      <c r="B14" s="399" t="s">
        <v>182</v>
      </c>
      <c r="C14" s="196">
        <v>2.9000000000000001E-2</v>
      </c>
      <c r="D14" s="197">
        <v>0</v>
      </c>
      <c r="E14" s="198">
        <v>349999.99</v>
      </c>
    </row>
    <row r="15" spans="1:5" x14ac:dyDescent="0.25">
      <c r="A15" s="397"/>
      <c r="B15" s="399"/>
      <c r="C15" s="196">
        <v>2.5000000000000001E-2</v>
      </c>
      <c r="D15" s="197">
        <v>350000</v>
      </c>
      <c r="E15" s="198">
        <v>999999.99</v>
      </c>
    </row>
    <row r="16" spans="1:5" x14ac:dyDescent="0.25">
      <c r="A16" s="398"/>
      <c r="B16" s="400"/>
      <c r="C16" s="200">
        <v>1.9E-2</v>
      </c>
      <c r="D16" s="201">
        <v>1000000</v>
      </c>
      <c r="E16" s="202" t="s">
        <v>183</v>
      </c>
    </row>
    <row r="17" spans="1:10" x14ac:dyDescent="0.25">
      <c r="A17" s="397" t="s">
        <v>185</v>
      </c>
      <c r="B17" s="399" t="s">
        <v>182</v>
      </c>
      <c r="C17" s="203">
        <v>0.32</v>
      </c>
      <c r="D17" s="204">
        <v>0</v>
      </c>
      <c r="E17" s="205">
        <v>349999.99</v>
      </c>
    </row>
    <row r="18" spans="1:10" x14ac:dyDescent="0.25">
      <c r="A18" s="397"/>
      <c r="B18" s="399"/>
      <c r="C18" s="203">
        <v>0.32</v>
      </c>
      <c r="D18" s="204">
        <v>350000</v>
      </c>
      <c r="E18" s="205">
        <v>999999.99</v>
      </c>
    </row>
    <row r="19" spans="1:10" ht="15.75" thickBot="1" x14ac:dyDescent="0.3">
      <c r="A19" s="415"/>
      <c r="B19" s="416"/>
      <c r="C19" s="206">
        <v>0.32</v>
      </c>
      <c r="D19" s="207">
        <v>1000000</v>
      </c>
      <c r="E19" s="208" t="s">
        <v>183</v>
      </c>
    </row>
    <row r="20" spans="1:10" ht="15.75" thickBot="1" x14ac:dyDescent="0.3">
      <c r="A20" s="209"/>
      <c r="B20" s="210"/>
      <c r="C20" s="211"/>
      <c r="D20" s="212"/>
      <c r="E20" s="213"/>
    </row>
    <row r="21" spans="1:10" ht="30" customHeight="1" thickBot="1" x14ac:dyDescent="0.3">
      <c r="A21" s="402" t="s">
        <v>186</v>
      </c>
      <c r="B21" s="403"/>
      <c r="C21" s="403"/>
      <c r="D21" s="403"/>
      <c r="E21" s="404"/>
    </row>
    <row r="22" spans="1:10" ht="33" customHeight="1" thickBot="1" x14ac:dyDescent="0.3">
      <c r="A22" s="214" t="s">
        <v>171</v>
      </c>
      <c r="B22" s="215" t="s">
        <v>172</v>
      </c>
      <c r="C22" s="215" t="s">
        <v>187</v>
      </c>
      <c r="D22" s="417" t="s">
        <v>188</v>
      </c>
      <c r="E22" s="418"/>
    </row>
    <row r="23" spans="1:10" x14ac:dyDescent="0.25">
      <c r="A23" s="411" t="s">
        <v>189</v>
      </c>
      <c r="B23" s="419" t="s">
        <v>182</v>
      </c>
      <c r="C23" s="188">
        <v>3.6999999999999998E-2</v>
      </c>
      <c r="D23" s="216">
        <v>0</v>
      </c>
      <c r="E23" s="217">
        <v>69999.990000000005</v>
      </c>
    </row>
    <row r="24" spans="1:10" x14ac:dyDescent="0.25">
      <c r="A24" s="397"/>
      <c r="B24" s="399"/>
      <c r="C24" s="196">
        <v>3.5000000000000003E-2</v>
      </c>
      <c r="D24" s="197">
        <v>70000</v>
      </c>
      <c r="E24" s="198">
        <v>149999.99</v>
      </c>
    </row>
    <row r="25" spans="1:10" x14ac:dyDescent="0.25">
      <c r="A25" s="397"/>
      <c r="B25" s="399"/>
      <c r="C25" s="196">
        <v>2.9000000000000001E-2</v>
      </c>
      <c r="D25" s="197">
        <v>150000</v>
      </c>
      <c r="E25" s="198">
        <v>349999.99</v>
      </c>
    </row>
    <row r="26" spans="1:10" x14ac:dyDescent="0.25">
      <c r="A26" s="397"/>
      <c r="B26" s="399"/>
      <c r="C26" s="196">
        <v>0.02</v>
      </c>
      <c r="D26" s="197">
        <v>350000</v>
      </c>
      <c r="E26" s="199">
        <v>999999.99</v>
      </c>
    </row>
    <row r="27" spans="1:10" x14ac:dyDescent="0.25">
      <c r="A27" s="397" t="s">
        <v>190</v>
      </c>
      <c r="B27" s="399" t="s">
        <v>182</v>
      </c>
      <c r="C27" s="196">
        <v>0.01</v>
      </c>
      <c r="D27" s="216">
        <v>0</v>
      </c>
      <c r="E27" s="217">
        <v>69999.990000000005</v>
      </c>
    </row>
    <row r="28" spans="1:10" x14ac:dyDescent="0.25">
      <c r="A28" s="397"/>
      <c r="B28" s="399"/>
      <c r="C28" s="196">
        <v>8.0000000000000002E-3</v>
      </c>
      <c r="D28" s="197">
        <v>70000</v>
      </c>
      <c r="E28" s="198">
        <v>149999.99</v>
      </c>
    </row>
    <row r="29" spans="1:10" x14ac:dyDescent="0.25">
      <c r="A29" s="397"/>
      <c r="B29" s="399"/>
      <c r="C29" s="196">
        <v>5.0000000000000001E-3</v>
      </c>
      <c r="D29" s="197">
        <v>150000</v>
      </c>
      <c r="E29" s="198">
        <v>349999.99</v>
      </c>
    </row>
    <row r="30" spans="1:10" x14ac:dyDescent="0.25">
      <c r="A30" s="397"/>
      <c r="B30" s="399"/>
      <c r="C30" s="196">
        <v>3.5000000000000001E-3</v>
      </c>
      <c r="D30" s="197">
        <v>350000</v>
      </c>
      <c r="E30" s="199">
        <v>999999.99</v>
      </c>
    </row>
    <row r="31" spans="1:10" ht="30.75" thickBot="1" x14ac:dyDescent="0.3">
      <c r="A31" s="218" t="s">
        <v>191</v>
      </c>
      <c r="B31" s="219" t="s">
        <v>192</v>
      </c>
      <c r="C31" s="220" t="s">
        <v>97</v>
      </c>
      <c r="D31" s="221" t="s">
        <v>97</v>
      </c>
      <c r="E31" s="222" t="s">
        <v>97</v>
      </c>
    </row>
    <row r="32" spans="1:10" ht="26.25" customHeight="1" thickBot="1" x14ac:dyDescent="0.3">
      <c r="A32" s="214" t="s">
        <v>171</v>
      </c>
      <c r="B32" s="215" t="s">
        <v>172</v>
      </c>
      <c r="C32" s="223" t="s">
        <v>193</v>
      </c>
      <c r="D32" s="421" t="s">
        <v>97</v>
      </c>
      <c r="E32" s="422"/>
      <c r="J32" s="224"/>
    </row>
    <row r="33" spans="1:5" x14ac:dyDescent="0.25">
      <c r="A33" s="424" t="s">
        <v>163</v>
      </c>
      <c r="B33" s="238" t="s">
        <v>179</v>
      </c>
      <c r="C33" s="239">
        <v>0</v>
      </c>
      <c r="D33" s="240" t="s">
        <v>97</v>
      </c>
      <c r="E33" s="241" t="s">
        <v>97</v>
      </c>
    </row>
    <row r="34" spans="1:5" ht="30" x14ac:dyDescent="0.25">
      <c r="A34" s="425"/>
      <c r="B34" s="225" t="s">
        <v>194</v>
      </c>
      <c r="C34" s="197">
        <v>600</v>
      </c>
      <c r="D34" s="226" t="s">
        <v>97</v>
      </c>
      <c r="E34" s="227" t="s">
        <v>97</v>
      </c>
    </row>
    <row r="35" spans="1:5" ht="30" x14ac:dyDescent="0.25">
      <c r="A35" s="425"/>
      <c r="B35" s="225" t="s">
        <v>195</v>
      </c>
      <c r="C35" s="197">
        <v>400</v>
      </c>
      <c r="D35" s="226" t="s">
        <v>97</v>
      </c>
      <c r="E35" s="227" t="s">
        <v>97</v>
      </c>
    </row>
    <row r="36" spans="1:5" ht="60" x14ac:dyDescent="0.25">
      <c r="A36" s="425"/>
      <c r="B36" s="225" t="s">
        <v>196</v>
      </c>
      <c r="C36" s="201">
        <f>C34+C35</f>
        <v>1000</v>
      </c>
      <c r="D36" s="221"/>
      <c r="E36" s="222"/>
    </row>
    <row r="37" spans="1:5" ht="30" x14ac:dyDescent="0.25">
      <c r="A37" s="425"/>
      <c r="B37" s="237" t="s">
        <v>197</v>
      </c>
      <c r="C37" s="201">
        <v>30</v>
      </c>
      <c r="D37" s="221" t="s">
        <v>97</v>
      </c>
      <c r="E37" s="222" t="s">
        <v>97</v>
      </c>
    </row>
    <row r="38" spans="1:5" ht="60.75" thickBot="1" x14ac:dyDescent="0.3">
      <c r="A38" s="426"/>
      <c r="B38" s="228" t="s">
        <v>203</v>
      </c>
      <c r="C38" s="229">
        <v>430</v>
      </c>
      <c r="D38" s="230" t="s">
        <v>97</v>
      </c>
      <c r="E38" s="231" t="s">
        <v>97</v>
      </c>
    </row>
    <row r="39" spans="1:5" x14ac:dyDescent="0.25">
      <c r="C39" s="232"/>
      <c r="D39" s="233"/>
      <c r="E39" s="234"/>
    </row>
    <row r="40" spans="1:5" ht="45" x14ac:dyDescent="0.25">
      <c r="A40" s="423" t="s">
        <v>198</v>
      </c>
      <c r="B40" s="423"/>
      <c r="C40" s="423"/>
      <c r="D40" s="423"/>
      <c r="E40" s="235" t="s">
        <v>141</v>
      </c>
    </row>
    <row r="41" spans="1:5" x14ac:dyDescent="0.25">
      <c r="A41" s="420" t="s">
        <v>199</v>
      </c>
      <c r="B41" s="420"/>
      <c r="C41" s="420"/>
      <c r="D41" s="420"/>
      <c r="E41" s="236">
        <v>800</v>
      </c>
    </row>
    <row r="42" spans="1:5" x14ac:dyDescent="0.25">
      <c r="A42" s="420" t="s">
        <v>200</v>
      </c>
      <c r="B42" s="420"/>
      <c r="C42" s="420"/>
      <c r="D42" s="420"/>
      <c r="E42" s="236">
        <v>700</v>
      </c>
    </row>
    <row r="43" spans="1:5" x14ac:dyDescent="0.25">
      <c r="A43" s="420" t="s">
        <v>201</v>
      </c>
      <c r="B43" s="420"/>
      <c r="C43" s="420"/>
      <c r="D43" s="420"/>
      <c r="E43" s="236">
        <v>500</v>
      </c>
    </row>
  </sheetData>
  <mergeCells count="27">
    <mergeCell ref="A42:D42"/>
    <mergeCell ref="A43:D43"/>
    <mergeCell ref="A27:A30"/>
    <mergeCell ref="B27:B30"/>
    <mergeCell ref="D32:E32"/>
    <mergeCell ref="A40:D40"/>
    <mergeCell ref="A41:D41"/>
    <mergeCell ref="A33:A38"/>
    <mergeCell ref="A17:A19"/>
    <mergeCell ref="B17:B19"/>
    <mergeCell ref="A21:E21"/>
    <mergeCell ref="D22:E22"/>
    <mergeCell ref="A23:A26"/>
    <mergeCell ref="B23:B26"/>
    <mergeCell ref="A14:A16"/>
    <mergeCell ref="B14:B16"/>
    <mergeCell ref="A1:E1"/>
    <mergeCell ref="A3:E3"/>
    <mergeCell ref="A4:A5"/>
    <mergeCell ref="B4:B5"/>
    <mergeCell ref="C4:C5"/>
    <mergeCell ref="D4:E4"/>
    <mergeCell ref="A7:A9"/>
    <mergeCell ref="A10:C10"/>
    <mergeCell ref="D10:E10"/>
    <mergeCell ref="A11:A13"/>
    <mergeCell ref="B11:B13"/>
  </mergeCells>
  <pageMargins left="0.70866141732283472" right="0.70866141732283472" top="1.1417322834645669" bottom="0.35433070866141736" header="0.31496062992125984" footer="0.11811023622047245"/>
  <pageSetup paperSize="9" scale="65" orientation="landscape" r:id="rId1"/>
  <headerFooter>
    <oddHeader>&amp;L&amp;G&amp;R&amp;G</oddHeader>
    <oddFooter>&amp;L&amp;KFF0000Príloha č. XY Výpočet finančných a percentuálnych limitov&amp;CStrana &amp;P z &amp;N</oddFoot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122BA937E6F0C6489E8E442008F9A37D" ma:contentTypeVersion="0" ma:contentTypeDescription="Umožňuje vytvoriť nový dokument." ma:contentTypeScope="" ma:versionID="2712b22bb6a2608d54f3b67cbc79a584">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B66728E-2CD3-4CD1-8105-3769D116B51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0B29FDC5-B51C-41A4-AB4E-809F63E0EE9E}">
  <ds:schemaRefs>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CE629189-1894-4149-AE72-F8F3FF33AC5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6</vt:i4>
      </vt:variant>
      <vt:variant>
        <vt:lpstr>Pomenované rozsahy</vt:lpstr>
      </vt:variant>
      <vt:variant>
        <vt:i4>10</vt:i4>
      </vt:variant>
    </vt:vector>
  </HeadingPairs>
  <TitlesOfParts>
    <vt:vector size="16" baseType="lpstr">
      <vt:lpstr>Rozpočet projektu tabuľka</vt:lpstr>
      <vt:lpstr>Manažment detail</vt:lpstr>
      <vt:lpstr>Prieskum trhu</vt:lpstr>
      <vt:lpstr>výberové polia</vt:lpstr>
      <vt:lpstr>Pomocný výpočet max limitov</vt:lpstr>
      <vt:lpstr>limity</vt:lpstr>
      <vt:lpstr>komunik</vt:lpstr>
      <vt:lpstr>'Manažment detail'!Oblasť_tlače</vt:lpstr>
      <vt:lpstr>'Pomocný výpočet max limitov'!Oblasť_tlače</vt:lpstr>
      <vt:lpstr>'Prieskum trhu'!Oblasť_tlače</vt:lpstr>
      <vt:lpstr>'Rozpočet projektu tabuľka'!Oblasť_tlače</vt:lpstr>
      <vt:lpstr>prieskum</vt:lpstr>
      <vt:lpstr>realizácia</vt:lpstr>
      <vt:lpstr>stojany</vt:lpstr>
      <vt:lpstr>určenieVýd</vt:lpstr>
      <vt:lpstr>Vstojany</vt:lpstr>
    </vt:vector>
  </TitlesOfParts>
  <Company>MVSR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Veronika Jesenská</dc:creator>
  <cp:lastModifiedBy>metodika2 </cp:lastModifiedBy>
  <cp:lastPrinted>2016-12-07T11:01:29Z</cp:lastPrinted>
  <dcterms:created xsi:type="dcterms:W3CDTF">2016-08-17T07:38:10Z</dcterms:created>
  <dcterms:modified xsi:type="dcterms:W3CDTF">2017-03-21T11:21:40Z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0x010100122BA937E6F0C6489E8E442008F9A37D</vt:lpwstr>
  </property>
</Properties>
</file>