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árok1" sheetId="1" r:id="rId1"/>
  </sheets>
  <externalReferences>
    <externalReference r:id="rId2"/>
  </externalReferences>
  <definedNames>
    <definedName name="_xlnm.Print_Area" localSheetId="0">Hárok1!$A$1:$K$28</definedName>
    <definedName name="účel">'[1]OPK 2019'!#REF!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N3" i="1"/>
  <c r="L4" i="1"/>
  <c r="N4" i="1" s="1"/>
  <c r="L5" i="1"/>
  <c r="N5" i="1" s="1"/>
  <c r="L6" i="1"/>
  <c r="N6" i="1" s="1"/>
  <c r="L7" i="1"/>
  <c r="N7" i="1"/>
  <c r="L8" i="1"/>
  <c r="N8" i="1" s="1"/>
  <c r="L9" i="1"/>
  <c r="N9" i="1"/>
  <c r="L10" i="1"/>
  <c r="N10" i="1" s="1"/>
  <c r="L11" i="1"/>
  <c r="N11" i="1"/>
  <c r="L12" i="1"/>
  <c r="N12" i="1" s="1"/>
  <c r="L13" i="1"/>
  <c r="N13" i="1" s="1"/>
  <c r="L14" i="1"/>
  <c r="N14" i="1" s="1"/>
  <c r="L15" i="1"/>
  <c r="N15" i="1"/>
  <c r="L16" i="1"/>
  <c r="N16" i="1" s="1"/>
  <c r="L17" i="1"/>
  <c r="N17" i="1"/>
  <c r="L18" i="1"/>
  <c r="N18" i="1" s="1"/>
  <c r="L19" i="1"/>
  <c r="N19" i="1"/>
  <c r="L20" i="1"/>
  <c r="N20" i="1" s="1"/>
  <c r="L21" i="1"/>
  <c r="N21" i="1" s="1"/>
  <c r="L22" i="1"/>
  <c r="N22" i="1" s="1"/>
  <c r="L23" i="1"/>
  <c r="N23" i="1"/>
  <c r="L24" i="1"/>
  <c r="N24" i="1" s="1"/>
  <c r="L25" i="1"/>
  <c r="N25" i="1"/>
  <c r="L26" i="1"/>
  <c r="N26" i="1" s="1"/>
  <c r="N27" i="1" l="1"/>
  <c r="L2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 l="1"/>
  <c r="I27" i="1" s="1"/>
  <c r="H27" i="1"/>
  <c r="L28" i="1" s="1"/>
  <c r="P27" i="1" l="1"/>
</calcChain>
</file>

<file path=xl/sharedStrings.xml><?xml version="1.0" encoding="utf-8"?>
<sst xmlns="http://schemas.openxmlformats.org/spreadsheetml/2006/main" count="182" uniqueCount="98">
  <si>
    <t>KE</t>
  </si>
  <si>
    <t>Košice</t>
  </si>
  <si>
    <t>Gelnica</t>
  </si>
  <si>
    <t>Trebišov</t>
  </si>
  <si>
    <t>Spišská Nová Ves</t>
  </si>
  <si>
    <t>Spišské Vlachy</t>
  </si>
  <si>
    <t>P.č.</t>
  </si>
  <si>
    <t>Kraj</t>
  </si>
  <si>
    <t>Mesto/obec</t>
  </si>
  <si>
    <t>Okres</t>
  </si>
  <si>
    <t>Názov žiadateľa</t>
  </si>
  <si>
    <t>Mestská časť Košice - Šaca</t>
  </si>
  <si>
    <t>Mesto Spišské Vlachy</t>
  </si>
  <si>
    <t>Mesto Trebišov</t>
  </si>
  <si>
    <t>ZA</t>
  </si>
  <si>
    <t>Liptovský Mikuláš</t>
  </si>
  <si>
    <t>Mesto Liptovský Mikuláš</t>
  </si>
  <si>
    <t>NR</t>
  </si>
  <si>
    <t>Mesto Šahy</t>
  </si>
  <si>
    <t>Šahy</t>
  </si>
  <si>
    <t>Levice</t>
  </si>
  <si>
    <t>TT</t>
  </si>
  <si>
    <t>Mesto Veľký Meder</t>
  </si>
  <si>
    <t>Veľký Meder</t>
  </si>
  <si>
    <t>Dunajská Streda</t>
  </si>
  <si>
    <t>Mesto Senica</t>
  </si>
  <si>
    <t>Senica</t>
  </si>
  <si>
    <t>BB</t>
  </si>
  <si>
    <t>Mesto Revúca</t>
  </si>
  <si>
    <t>Revúca</t>
  </si>
  <si>
    <t>Mesto Lučenec</t>
  </si>
  <si>
    <t>Lučenec</t>
  </si>
  <si>
    <t>TN</t>
  </si>
  <si>
    <t>Mesto Bánovce nad Bebravou</t>
  </si>
  <si>
    <t>Bánovce nad Bebravou</t>
  </si>
  <si>
    <t>PO</t>
  </si>
  <si>
    <t>Veľká Lomnica</t>
  </si>
  <si>
    <t>Kežmarok</t>
  </si>
  <si>
    <t>Sačurov</t>
  </si>
  <si>
    <t>Vranov nad Topľou</t>
  </si>
  <si>
    <t>Sabinov</t>
  </si>
  <si>
    <t>Zborov</t>
  </si>
  <si>
    <t>Bardejov</t>
  </si>
  <si>
    <t>Čaklov</t>
  </si>
  <si>
    <t>Ostrovany</t>
  </si>
  <si>
    <t>Kamenná Poruba</t>
  </si>
  <si>
    <t>Krompachy</t>
  </si>
  <si>
    <t>Mestská časť Košice - Džungľa</t>
  </si>
  <si>
    <t>Mestská časť Košice - Staré mesto</t>
  </si>
  <si>
    <t>Obec Richnava</t>
  </si>
  <si>
    <t>Richnava</t>
  </si>
  <si>
    <t>Obec Kluknava</t>
  </si>
  <si>
    <t>Kluknava</t>
  </si>
  <si>
    <t>Nitra - Mestská polícia</t>
  </si>
  <si>
    <t>Nitra</t>
  </si>
  <si>
    <t>1% z požadovanej dotácie</t>
  </si>
  <si>
    <t>% zníženia dotácie</t>
  </si>
  <si>
    <t>suma zníženia</t>
  </si>
  <si>
    <t>Výška požadovanej dotácie v €</t>
  </si>
  <si>
    <t>IČO</t>
  </si>
  <si>
    <t>Mesto Krompachy</t>
  </si>
  <si>
    <t>Námestie slobody 1</t>
  </si>
  <si>
    <t>Adresa sídla žiadateľa (ulica, číslo)</t>
  </si>
  <si>
    <t>Richnava 261</t>
  </si>
  <si>
    <t>Kluknava 177</t>
  </si>
  <si>
    <t>Námestie slobody 13/7</t>
  </si>
  <si>
    <t>Štúrova 1989/41</t>
  </si>
  <si>
    <t>Komárňanská 207/9</t>
  </si>
  <si>
    <t>Železiarenská 9</t>
  </si>
  <si>
    <t>Člnková 27</t>
  </si>
  <si>
    <t>Hviezdoslavova 7</t>
  </si>
  <si>
    <t>SNP 34</t>
  </si>
  <si>
    <t>Tatranská 175/23</t>
  </si>
  <si>
    <t>M.R.Štefánika 862/204</t>
  </si>
  <si>
    <t>Hlavné námestie 1</t>
  </si>
  <si>
    <t>Ul.osloboditeľov 385</t>
  </si>
  <si>
    <t>Kamenná Poruba 207</t>
  </si>
  <si>
    <t>Čaklov 116</t>
  </si>
  <si>
    <t>Hlavná 60/29</t>
  </si>
  <si>
    <t>Námestie slobody 57</t>
  </si>
  <si>
    <t>Lesná 10</t>
  </si>
  <si>
    <t>Novohradská 1</t>
  </si>
  <si>
    <t>Cintorínska 6</t>
  </si>
  <si>
    <t>Štefánikova 1408/56</t>
  </si>
  <si>
    <t>Nám. Ľ. Štúra 1/1</t>
  </si>
  <si>
    <t>Obec Veľká Lomnica</t>
  </si>
  <si>
    <t>Mesto Kežmarok</t>
  </si>
  <si>
    <t>Obec Sačurov</t>
  </si>
  <si>
    <t>Obec Kamenná Poruba</t>
  </si>
  <si>
    <t>Obec Čaklov</t>
  </si>
  <si>
    <t>Obec Ostrovany</t>
  </si>
  <si>
    <t>Mesto Sabinov</t>
  </si>
  <si>
    <t>Obec Zborov</t>
  </si>
  <si>
    <t>Schválená suma dotácie (€)</t>
  </si>
  <si>
    <t>Zoznam schválených žiadostí o poskytnutie dotácie v roku 20118 - predložené na základe Výzvy číslo II. KMV 2019</t>
  </si>
  <si>
    <t>Účel dotácie</t>
  </si>
  <si>
    <t>§ 2 písm. d) zákona 526/2010 Z. z.</t>
  </si>
  <si>
    <t>Podpora prevencie kriminality a boja proti kriminalite okrem projektov, ktoré sú financované podľa osobitného predpisu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</si>
</sst>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/>
    <xf numFmtId="4" fontId="0" fillId="0" borderId="0" xfId="0" applyNumberFormat="1"/>
    <xf numFmtId="164" fontId="2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/>
    <xf numFmtId="164" fontId="5" fillId="2" borderId="11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.minv.sk:8443/Users/oti/AppData/Local/Temp/Zoznam%20v&#353;etk&#253;ch%20doru&#269;en&#253;ch%20&#382;iadost&#237;%20-%20administrat&#237;vna%20kontr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K 2019"/>
      <sheetName val="Pomôcky"/>
      <sheetName val="obec_okres_kraj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zoomScaleNormal="100" zoomScaleSheetLayoutView="100" workbookViewId="0">
      <selection sqref="A1:K28"/>
    </sheetView>
  </sheetViews>
  <sheetFormatPr defaultRowHeight="15" x14ac:dyDescent="0.25"/>
  <cols>
    <col min="3" max="3" width="10.5703125" customWidth="1"/>
    <col min="4" max="4" width="23.42578125" customWidth="1"/>
    <col min="5" max="5" width="20.140625" customWidth="1"/>
    <col min="6" max="6" width="19" customWidth="1"/>
    <col min="7" max="7" width="16.5703125" customWidth="1"/>
    <col min="8" max="8" width="20.5703125" hidden="1" customWidth="1"/>
    <col min="9" max="9" width="17.42578125" customWidth="1"/>
    <col min="10" max="10" width="32.42578125" customWidth="1"/>
    <col min="11" max="11" width="43.140625" customWidth="1"/>
    <col min="12" max="12" width="15.7109375" customWidth="1"/>
  </cols>
  <sheetData>
    <row r="1" spans="1:14" ht="19.5" thickBot="1" x14ac:dyDescent="0.3">
      <c r="A1" s="32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ht="48" thickBot="1" x14ac:dyDescent="0.3">
      <c r="A2" s="15" t="s">
        <v>6</v>
      </c>
      <c r="B2" s="16" t="s">
        <v>7</v>
      </c>
      <c r="C2" s="16" t="s">
        <v>59</v>
      </c>
      <c r="D2" s="16" t="s">
        <v>10</v>
      </c>
      <c r="E2" s="17" t="s">
        <v>62</v>
      </c>
      <c r="F2" s="16" t="s">
        <v>8</v>
      </c>
      <c r="G2" s="16" t="s">
        <v>9</v>
      </c>
      <c r="H2" s="17" t="s">
        <v>58</v>
      </c>
      <c r="I2" s="17" t="s">
        <v>93</v>
      </c>
      <c r="J2" s="30" t="s">
        <v>95</v>
      </c>
      <c r="K2" s="31"/>
      <c r="L2" s="6" t="s">
        <v>55</v>
      </c>
      <c r="M2" s="6" t="s">
        <v>56</v>
      </c>
      <c r="N2" s="6" t="s">
        <v>57</v>
      </c>
    </row>
    <row r="3" spans="1:14" s="1" customFormat="1" ht="46.5" customHeight="1" thickBot="1" x14ac:dyDescent="0.3">
      <c r="A3" s="18">
        <v>1</v>
      </c>
      <c r="B3" s="19" t="s">
        <v>0</v>
      </c>
      <c r="C3" s="24">
        <v>329282</v>
      </c>
      <c r="D3" s="21" t="s">
        <v>60</v>
      </c>
      <c r="E3" s="20" t="s">
        <v>61</v>
      </c>
      <c r="F3" s="21" t="s">
        <v>46</v>
      </c>
      <c r="G3" s="21" t="s">
        <v>4</v>
      </c>
      <c r="H3" s="22">
        <v>82080</v>
      </c>
      <c r="I3" s="22">
        <f t="shared" ref="I3:I26" si="0">H3-N3</f>
        <v>76838.970384</v>
      </c>
      <c r="J3" s="26" t="s">
        <v>96</v>
      </c>
      <c r="K3" s="27" t="s">
        <v>97</v>
      </c>
      <c r="L3" s="1">
        <f t="shared" ref="L3:L26" si="1">H3/100</f>
        <v>820.8</v>
      </c>
      <c r="M3">
        <v>6.3852700000000002</v>
      </c>
      <c r="N3">
        <f t="shared" ref="N3:N25" si="2">L3*M3</f>
        <v>5241.0296159999998</v>
      </c>
    </row>
    <row r="4" spans="1:14" ht="46.5" customHeight="1" thickBot="1" x14ac:dyDescent="0.3">
      <c r="A4" s="12">
        <v>2</v>
      </c>
      <c r="B4" s="2" t="s">
        <v>0</v>
      </c>
      <c r="C4" s="14">
        <v>325406</v>
      </c>
      <c r="D4" s="3" t="s">
        <v>49</v>
      </c>
      <c r="E4" s="3" t="s">
        <v>63</v>
      </c>
      <c r="F4" s="3" t="s">
        <v>50</v>
      </c>
      <c r="G4" s="3" t="s">
        <v>2</v>
      </c>
      <c r="H4" s="7">
        <v>17043</v>
      </c>
      <c r="I4" s="7">
        <f t="shared" si="0"/>
        <v>15954.7584339</v>
      </c>
      <c r="J4" s="26" t="s">
        <v>96</v>
      </c>
      <c r="K4" s="27" t="s">
        <v>97</v>
      </c>
      <c r="L4" s="1">
        <f t="shared" si="1"/>
        <v>170.43</v>
      </c>
      <c r="M4">
        <v>6.3852700000000002</v>
      </c>
      <c r="N4">
        <f t="shared" si="2"/>
        <v>1088.2415661</v>
      </c>
    </row>
    <row r="5" spans="1:14" ht="46.5" customHeight="1" thickBot="1" x14ac:dyDescent="0.3">
      <c r="A5" s="12">
        <v>3</v>
      </c>
      <c r="B5" s="2" t="s">
        <v>0</v>
      </c>
      <c r="C5" s="14">
        <v>329274</v>
      </c>
      <c r="D5" s="3" t="s">
        <v>51</v>
      </c>
      <c r="E5" s="3" t="s">
        <v>64</v>
      </c>
      <c r="F5" s="3" t="s">
        <v>52</v>
      </c>
      <c r="G5" s="3" t="s">
        <v>2</v>
      </c>
      <c r="H5" s="9">
        <v>25194</v>
      </c>
      <c r="I5" s="7">
        <f t="shared" si="0"/>
        <v>23585.2950762</v>
      </c>
      <c r="J5" s="26" t="s">
        <v>96</v>
      </c>
      <c r="K5" s="27" t="s">
        <v>97</v>
      </c>
      <c r="L5" s="1">
        <f t="shared" si="1"/>
        <v>251.94</v>
      </c>
      <c r="M5">
        <v>6.3852700000000002</v>
      </c>
      <c r="N5">
        <f t="shared" si="2"/>
        <v>1608.7049238</v>
      </c>
    </row>
    <row r="6" spans="1:14" ht="46.5" customHeight="1" thickBot="1" x14ac:dyDescent="0.3">
      <c r="A6" s="12">
        <v>4</v>
      </c>
      <c r="B6" s="2" t="s">
        <v>27</v>
      </c>
      <c r="C6" s="14">
        <v>328693</v>
      </c>
      <c r="D6" s="3" t="s">
        <v>28</v>
      </c>
      <c r="E6" s="3" t="s">
        <v>65</v>
      </c>
      <c r="F6" s="3" t="s">
        <v>29</v>
      </c>
      <c r="G6" s="3" t="s">
        <v>29</v>
      </c>
      <c r="H6" s="8">
        <v>84170</v>
      </c>
      <c r="I6" s="7">
        <f t="shared" si="0"/>
        <v>78795.518240999998</v>
      </c>
      <c r="J6" s="26" t="s">
        <v>96</v>
      </c>
      <c r="K6" s="27" t="s">
        <v>97</v>
      </c>
      <c r="L6" s="1">
        <f t="shared" si="1"/>
        <v>841.7</v>
      </c>
      <c r="M6">
        <v>6.3852700000000002</v>
      </c>
      <c r="N6">
        <f t="shared" si="2"/>
        <v>5374.4817590000002</v>
      </c>
    </row>
    <row r="7" spans="1:14" ht="46.5" customHeight="1" thickBot="1" x14ac:dyDescent="0.3">
      <c r="A7" s="12">
        <v>5</v>
      </c>
      <c r="B7" s="2" t="s">
        <v>14</v>
      </c>
      <c r="C7" s="14">
        <v>315524</v>
      </c>
      <c r="D7" s="3" t="s">
        <v>16</v>
      </c>
      <c r="E7" s="3" t="s">
        <v>66</v>
      </c>
      <c r="F7" s="3" t="s">
        <v>15</v>
      </c>
      <c r="G7" s="3" t="s">
        <v>15</v>
      </c>
      <c r="H7" s="8">
        <v>94500</v>
      </c>
      <c r="I7" s="7">
        <f t="shared" si="0"/>
        <v>88465.919850000006</v>
      </c>
      <c r="J7" s="26" t="s">
        <v>96</v>
      </c>
      <c r="K7" s="27" t="s">
        <v>97</v>
      </c>
      <c r="L7" s="1">
        <f t="shared" si="1"/>
        <v>945</v>
      </c>
      <c r="M7">
        <v>6.3852700000000002</v>
      </c>
      <c r="N7">
        <f t="shared" si="2"/>
        <v>6034.0801499999998</v>
      </c>
    </row>
    <row r="8" spans="1:14" ht="46.5" customHeight="1" thickBot="1" x14ac:dyDescent="0.3">
      <c r="A8" s="12">
        <v>6</v>
      </c>
      <c r="B8" s="2" t="s">
        <v>21</v>
      </c>
      <c r="C8" s="14">
        <v>305332</v>
      </c>
      <c r="D8" s="3" t="s">
        <v>22</v>
      </c>
      <c r="E8" s="3" t="s">
        <v>67</v>
      </c>
      <c r="F8" s="3" t="s">
        <v>23</v>
      </c>
      <c r="G8" s="3" t="s">
        <v>24</v>
      </c>
      <c r="H8" s="8">
        <v>26900</v>
      </c>
      <c r="I8" s="7">
        <f t="shared" si="0"/>
        <v>25182.362369999999</v>
      </c>
      <c r="J8" s="26" t="s">
        <v>96</v>
      </c>
      <c r="K8" s="27" t="s">
        <v>97</v>
      </c>
      <c r="L8" s="1">
        <f t="shared" si="1"/>
        <v>269</v>
      </c>
      <c r="M8">
        <v>6.3852700000000002</v>
      </c>
      <c r="N8">
        <f t="shared" si="2"/>
        <v>1717.6376300000002</v>
      </c>
    </row>
    <row r="9" spans="1:14" ht="46.5" customHeight="1" thickBot="1" x14ac:dyDescent="0.3">
      <c r="A9" s="12">
        <v>7</v>
      </c>
      <c r="B9" s="2" t="s">
        <v>0</v>
      </c>
      <c r="C9" s="14">
        <v>691054</v>
      </c>
      <c r="D9" s="3" t="s">
        <v>11</v>
      </c>
      <c r="E9" s="3" t="s">
        <v>68</v>
      </c>
      <c r="F9" s="3" t="s">
        <v>1</v>
      </c>
      <c r="G9" s="3" t="s">
        <v>1</v>
      </c>
      <c r="H9" s="7">
        <v>44058.720000000001</v>
      </c>
      <c r="I9" s="7">
        <f t="shared" si="0"/>
        <v>41245.451769455998</v>
      </c>
      <c r="J9" s="26" t="s">
        <v>96</v>
      </c>
      <c r="K9" s="27" t="s">
        <v>97</v>
      </c>
      <c r="L9" s="1">
        <f t="shared" si="1"/>
        <v>440.5872</v>
      </c>
      <c r="M9">
        <v>6.3852700000000002</v>
      </c>
      <c r="N9">
        <f t="shared" si="2"/>
        <v>2813.2682305440003</v>
      </c>
    </row>
    <row r="10" spans="1:14" ht="46.5" customHeight="1" thickBot="1" x14ac:dyDescent="0.3">
      <c r="A10" s="12">
        <v>8</v>
      </c>
      <c r="B10" s="2" t="s">
        <v>0</v>
      </c>
      <c r="C10" s="14">
        <v>691097</v>
      </c>
      <c r="D10" s="3" t="s">
        <v>47</v>
      </c>
      <c r="E10" s="3" t="s">
        <v>69</v>
      </c>
      <c r="F10" s="3" t="s">
        <v>1</v>
      </c>
      <c r="G10" s="3" t="s">
        <v>1</v>
      </c>
      <c r="H10" s="7">
        <v>58884.56</v>
      </c>
      <c r="I10" s="7">
        <f t="shared" si="0"/>
        <v>55124.621855687998</v>
      </c>
      <c r="J10" s="26" t="s">
        <v>96</v>
      </c>
      <c r="K10" s="27" t="s">
        <v>97</v>
      </c>
      <c r="L10" s="1">
        <f t="shared" si="1"/>
        <v>588.84559999999999</v>
      </c>
      <c r="M10">
        <v>6.3852700000000002</v>
      </c>
      <c r="N10">
        <f t="shared" si="2"/>
        <v>3759.9381443120001</v>
      </c>
    </row>
    <row r="11" spans="1:14" ht="46.5" customHeight="1" thickBot="1" x14ac:dyDescent="0.3">
      <c r="A11" s="12">
        <v>9</v>
      </c>
      <c r="B11" s="2" t="s">
        <v>0</v>
      </c>
      <c r="C11" s="14">
        <v>690937</v>
      </c>
      <c r="D11" s="3" t="s">
        <v>48</v>
      </c>
      <c r="E11" s="3" t="s">
        <v>70</v>
      </c>
      <c r="F11" s="3" t="s">
        <v>1</v>
      </c>
      <c r="G11" s="3" t="s">
        <v>1</v>
      </c>
      <c r="H11" s="7">
        <v>38948.04</v>
      </c>
      <c r="I11" s="7">
        <f t="shared" si="0"/>
        <v>36461.102486292002</v>
      </c>
      <c r="J11" s="26" t="s">
        <v>96</v>
      </c>
      <c r="K11" s="27" t="s">
        <v>97</v>
      </c>
      <c r="L11" s="1">
        <f t="shared" si="1"/>
        <v>389.48040000000003</v>
      </c>
      <c r="M11">
        <v>6.3852700000000002</v>
      </c>
      <c r="N11">
        <f t="shared" si="2"/>
        <v>2486.9375137080001</v>
      </c>
    </row>
    <row r="12" spans="1:14" ht="46.5" customHeight="1" thickBot="1" x14ac:dyDescent="0.3">
      <c r="A12" s="12">
        <v>10</v>
      </c>
      <c r="B12" s="2" t="s">
        <v>0</v>
      </c>
      <c r="C12" s="14">
        <v>329657</v>
      </c>
      <c r="D12" s="3" t="s">
        <v>12</v>
      </c>
      <c r="E12" s="3" t="s">
        <v>71</v>
      </c>
      <c r="F12" s="3" t="s">
        <v>5</v>
      </c>
      <c r="G12" s="3" t="s">
        <v>4</v>
      </c>
      <c r="H12" s="7">
        <v>32775</v>
      </c>
      <c r="I12" s="7">
        <f t="shared" si="0"/>
        <v>30682.227757500001</v>
      </c>
      <c r="J12" s="26" t="s">
        <v>96</v>
      </c>
      <c r="K12" s="27" t="s">
        <v>97</v>
      </c>
      <c r="L12" s="1">
        <f t="shared" si="1"/>
        <v>327.75</v>
      </c>
      <c r="M12">
        <v>6.3852700000000002</v>
      </c>
      <c r="N12">
        <f t="shared" si="2"/>
        <v>2092.7722425000002</v>
      </c>
    </row>
    <row r="13" spans="1:14" ht="46.5" customHeight="1" thickBot="1" x14ac:dyDescent="0.3">
      <c r="A13" s="12">
        <v>11</v>
      </c>
      <c r="B13" s="2" t="s">
        <v>0</v>
      </c>
      <c r="C13" s="14">
        <v>331996</v>
      </c>
      <c r="D13" s="3" t="s">
        <v>13</v>
      </c>
      <c r="E13" s="3" t="s">
        <v>73</v>
      </c>
      <c r="F13" s="3" t="s">
        <v>3</v>
      </c>
      <c r="G13" s="3" t="s">
        <v>3</v>
      </c>
      <c r="H13" s="7">
        <v>85466.03</v>
      </c>
      <c r="I13" s="7">
        <f t="shared" si="0"/>
        <v>80008.793226219001</v>
      </c>
      <c r="J13" s="26" t="s">
        <v>96</v>
      </c>
      <c r="K13" s="27" t="s">
        <v>97</v>
      </c>
      <c r="L13" s="1">
        <f t="shared" si="1"/>
        <v>854.66030000000001</v>
      </c>
      <c r="M13">
        <v>6.3852700000000002</v>
      </c>
      <c r="N13">
        <f t="shared" si="2"/>
        <v>5457.236773781</v>
      </c>
    </row>
    <row r="14" spans="1:14" ht="46.5" customHeight="1" thickBot="1" x14ac:dyDescent="0.3">
      <c r="A14" s="12">
        <v>12</v>
      </c>
      <c r="B14" s="2" t="s">
        <v>35</v>
      </c>
      <c r="C14" s="14">
        <v>326666</v>
      </c>
      <c r="D14" s="3" t="s">
        <v>85</v>
      </c>
      <c r="E14" s="3" t="s">
        <v>72</v>
      </c>
      <c r="F14" s="3" t="s">
        <v>36</v>
      </c>
      <c r="G14" s="3" t="s">
        <v>37</v>
      </c>
      <c r="H14" s="8">
        <v>22377.39</v>
      </c>
      <c r="I14" s="7">
        <f t="shared" si="0"/>
        <v>20948.533229547</v>
      </c>
      <c r="J14" s="26" t="s">
        <v>96</v>
      </c>
      <c r="K14" s="27" t="s">
        <v>97</v>
      </c>
      <c r="L14" s="1">
        <f t="shared" si="1"/>
        <v>223.7739</v>
      </c>
      <c r="M14">
        <v>6.3852700000000002</v>
      </c>
      <c r="N14">
        <f t="shared" si="2"/>
        <v>1428.8567704530001</v>
      </c>
    </row>
    <row r="15" spans="1:14" ht="46.5" customHeight="1" thickBot="1" x14ac:dyDescent="0.3">
      <c r="A15" s="12">
        <v>13</v>
      </c>
      <c r="B15" s="2" t="s">
        <v>35</v>
      </c>
      <c r="C15" s="14">
        <v>326283</v>
      </c>
      <c r="D15" s="3" t="s">
        <v>86</v>
      </c>
      <c r="E15" s="3" t="s">
        <v>74</v>
      </c>
      <c r="F15" s="3" t="s">
        <v>37</v>
      </c>
      <c r="G15" s="3" t="s">
        <v>37</v>
      </c>
      <c r="H15" s="8">
        <v>85499.54</v>
      </c>
      <c r="I15" s="7">
        <f t="shared" si="0"/>
        <v>80040.163522241986</v>
      </c>
      <c r="J15" s="26" t="s">
        <v>96</v>
      </c>
      <c r="K15" s="27" t="s">
        <v>97</v>
      </c>
      <c r="L15" s="1">
        <f t="shared" si="1"/>
        <v>854.9953999999999</v>
      </c>
      <c r="M15">
        <v>6.3852700000000002</v>
      </c>
      <c r="N15">
        <f t="shared" si="2"/>
        <v>5459.376477758</v>
      </c>
    </row>
    <row r="16" spans="1:14" ht="46.5" customHeight="1" thickBot="1" x14ac:dyDescent="0.3">
      <c r="A16" s="12">
        <v>14</v>
      </c>
      <c r="B16" s="2" t="s">
        <v>35</v>
      </c>
      <c r="C16" s="14">
        <v>332810</v>
      </c>
      <c r="D16" s="3" t="s">
        <v>87</v>
      </c>
      <c r="E16" s="3" t="s">
        <v>75</v>
      </c>
      <c r="F16" s="3" t="s">
        <v>38</v>
      </c>
      <c r="G16" s="3" t="s">
        <v>39</v>
      </c>
      <c r="H16" s="8">
        <v>47006.9</v>
      </c>
      <c r="I16" s="7">
        <f t="shared" si="0"/>
        <v>44005.382516370002</v>
      </c>
      <c r="J16" s="26" t="s">
        <v>96</v>
      </c>
      <c r="K16" s="27" t="s">
        <v>97</v>
      </c>
      <c r="L16" s="1">
        <f t="shared" si="1"/>
        <v>470.06900000000002</v>
      </c>
      <c r="M16">
        <v>6.3852700000000002</v>
      </c>
      <c r="N16">
        <f t="shared" si="2"/>
        <v>3001.5174836300002</v>
      </c>
    </row>
    <row r="17" spans="1:16" ht="46.5" customHeight="1" thickBot="1" x14ac:dyDescent="0.3">
      <c r="A17" s="12">
        <v>15</v>
      </c>
      <c r="B17" s="2" t="s">
        <v>35</v>
      </c>
      <c r="C17" s="14">
        <v>332461</v>
      </c>
      <c r="D17" s="3" t="s">
        <v>88</v>
      </c>
      <c r="E17" s="3" t="s">
        <v>76</v>
      </c>
      <c r="F17" s="3" t="s">
        <v>45</v>
      </c>
      <c r="G17" s="3" t="s">
        <v>39</v>
      </c>
      <c r="H17" s="8">
        <v>37108.839999999997</v>
      </c>
      <c r="I17" s="7">
        <f t="shared" si="0"/>
        <v>34739.340372131999</v>
      </c>
      <c r="J17" s="26" t="s">
        <v>96</v>
      </c>
      <c r="K17" s="27" t="s">
        <v>97</v>
      </c>
      <c r="L17" s="1">
        <f t="shared" si="1"/>
        <v>371.08839999999998</v>
      </c>
      <c r="M17">
        <v>6.3852700000000002</v>
      </c>
      <c r="N17">
        <f t="shared" si="2"/>
        <v>2369.4996278680001</v>
      </c>
    </row>
    <row r="18" spans="1:16" ht="46.5" customHeight="1" thickBot="1" x14ac:dyDescent="0.3">
      <c r="A18" s="12">
        <v>16</v>
      </c>
      <c r="B18" s="2" t="s">
        <v>35</v>
      </c>
      <c r="C18" s="14">
        <v>332291</v>
      </c>
      <c r="D18" s="3" t="s">
        <v>89</v>
      </c>
      <c r="E18" s="3" t="s">
        <v>77</v>
      </c>
      <c r="F18" s="3" t="s">
        <v>43</v>
      </c>
      <c r="G18" s="3" t="s">
        <v>39</v>
      </c>
      <c r="H18" s="8">
        <v>33499.629999999997</v>
      </c>
      <c r="I18" s="7">
        <f t="shared" si="0"/>
        <v>31360.588175498997</v>
      </c>
      <c r="J18" s="26" t="s">
        <v>96</v>
      </c>
      <c r="K18" s="27" t="s">
        <v>97</v>
      </c>
      <c r="L18" s="1">
        <f t="shared" si="1"/>
        <v>334.99629999999996</v>
      </c>
      <c r="M18">
        <v>6.3852700000000002</v>
      </c>
      <c r="N18">
        <f t="shared" si="2"/>
        <v>2139.0418245009996</v>
      </c>
    </row>
    <row r="19" spans="1:16" ht="46.5" customHeight="1" thickBot="1" x14ac:dyDescent="0.3">
      <c r="A19" s="12">
        <v>17</v>
      </c>
      <c r="B19" s="2" t="s">
        <v>35</v>
      </c>
      <c r="C19" s="14">
        <v>690554</v>
      </c>
      <c r="D19" s="3" t="s">
        <v>90</v>
      </c>
      <c r="E19" s="3" t="s">
        <v>78</v>
      </c>
      <c r="F19" s="3" t="s">
        <v>44</v>
      </c>
      <c r="G19" s="3" t="s">
        <v>40</v>
      </c>
      <c r="H19" s="8">
        <v>15976.23</v>
      </c>
      <c r="I19" s="7">
        <f t="shared" si="0"/>
        <v>14956.104578679</v>
      </c>
      <c r="J19" s="26" t="s">
        <v>96</v>
      </c>
      <c r="K19" s="27" t="s">
        <v>97</v>
      </c>
      <c r="L19" s="1">
        <f t="shared" si="1"/>
        <v>159.76229999999998</v>
      </c>
      <c r="M19">
        <v>6.3852700000000002</v>
      </c>
      <c r="N19">
        <f t="shared" si="2"/>
        <v>1020.125421321</v>
      </c>
    </row>
    <row r="20" spans="1:16" ht="46.5" customHeight="1" thickBot="1" x14ac:dyDescent="0.3">
      <c r="A20" s="12">
        <v>18</v>
      </c>
      <c r="B20" s="2" t="s">
        <v>35</v>
      </c>
      <c r="C20" s="14">
        <v>327735</v>
      </c>
      <c r="D20" s="3" t="s">
        <v>91</v>
      </c>
      <c r="E20" s="3" t="s">
        <v>79</v>
      </c>
      <c r="F20" s="3" t="s">
        <v>40</v>
      </c>
      <c r="G20" s="3" t="s">
        <v>40</v>
      </c>
      <c r="H20" s="8">
        <v>90000</v>
      </c>
      <c r="I20" s="7">
        <f t="shared" si="0"/>
        <v>84253.256999999998</v>
      </c>
      <c r="J20" s="26" t="s">
        <v>96</v>
      </c>
      <c r="K20" s="27" t="s">
        <v>97</v>
      </c>
      <c r="L20" s="1">
        <f t="shared" si="1"/>
        <v>900</v>
      </c>
      <c r="M20">
        <v>6.3852700000000002</v>
      </c>
      <c r="N20">
        <f t="shared" si="2"/>
        <v>5746.7430000000004</v>
      </c>
    </row>
    <row r="21" spans="1:16" ht="46.5" customHeight="1" thickBot="1" x14ac:dyDescent="0.3">
      <c r="A21" s="12">
        <v>19</v>
      </c>
      <c r="B21" s="2" t="s">
        <v>35</v>
      </c>
      <c r="C21" s="14">
        <v>322741</v>
      </c>
      <c r="D21" s="3" t="s">
        <v>92</v>
      </c>
      <c r="E21" s="3" t="s">
        <v>80</v>
      </c>
      <c r="F21" s="3" t="s">
        <v>41</v>
      </c>
      <c r="G21" s="3" t="s">
        <v>42</v>
      </c>
      <c r="H21" s="8">
        <v>80393.490000000005</v>
      </c>
      <c r="I21" s="7">
        <f t="shared" si="0"/>
        <v>75260.148601077002</v>
      </c>
      <c r="J21" s="26" t="s">
        <v>96</v>
      </c>
      <c r="K21" s="27" t="s">
        <v>97</v>
      </c>
      <c r="L21" s="1">
        <f t="shared" si="1"/>
        <v>803.93490000000008</v>
      </c>
      <c r="M21">
        <v>6.3852700000000002</v>
      </c>
      <c r="N21">
        <f t="shared" si="2"/>
        <v>5133.3413989230003</v>
      </c>
    </row>
    <row r="22" spans="1:16" ht="46.5" customHeight="1" thickBot="1" x14ac:dyDescent="0.3">
      <c r="A22" s="12">
        <v>20</v>
      </c>
      <c r="B22" s="2" t="s">
        <v>27</v>
      </c>
      <c r="C22" s="14">
        <v>316181</v>
      </c>
      <c r="D22" s="3" t="s">
        <v>30</v>
      </c>
      <c r="E22" s="3" t="s">
        <v>81</v>
      </c>
      <c r="F22" s="3" t="s">
        <v>31</v>
      </c>
      <c r="G22" s="3" t="s">
        <v>31</v>
      </c>
      <c r="H22" s="8">
        <v>70038.19</v>
      </c>
      <c r="I22" s="7">
        <f t="shared" si="0"/>
        <v>65566.062465387004</v>
      </c>
      <c r="J22" s="26" t="s">
        <v>96</v>
      </c>
      <c r="K22" s="27" t="s">
        <v>97</v>
      </c>
      <c r="L22" s="1">
        <f t="shared" si="1"/>
        <v>700.38189999999997</v>
      </c>
      <c r="M22">
        <v>6.3852700000000002</v>
      </c>
      <c r="N22">
        <f t="shared" si="2"/>
        <v>4472.1275346129996</v>
      </c>
    </row>
    <row r="23" spans="1:16" ht="46.5" customHeight="1" thickBot="1" x14ac:dyDescent="0.3">
      <c r="A23" s="12">
        <v>21</v>
      </c>
      <c r="B23" s="2" t="s">
        <v>17</v>
      </c>
      <c r="C23" s="14">
        <v>308307</v>
      </c>
      <c r="D23" s="3" t="s">
        <v>53</v>
      </c>
      <c r="E23" s="3" t="s">
        <v>82</v>
      </c>
      <c r="F23" s="3" t="s">
        <v>54</v>
      </c>
      <c r="G23" s="3" t="s">
        <v>54</v>
      </c>
      <c r="H23" s="8">
        <v>83892</v>
      </c>
      <c r="I23" s="7">
        <f t="shared" si="0"/>
        <v>78535.269291599994</v>
      </c>
      <c r="J23" s="26" t="s">
        <v>96</v>
      </c>
      <c r="K23" s="27" t="s">
        <v>97</v>
      </c>
      <c r="L23" s="1">
        <f t="shared" si="1"/>
        <v>838.92</v>
      </c>
      <c r="M23">
        <v>6.3852700000000002</v>
      </c>
      <c r="N23">
        <f t="shared" si="2"/>
        <v>5356.7307084000004</v>
      </c>
    </row>
    <row r="24" spans="1:16" ht="46.5" customHeight="1" thickBot="1" x14ac:dyDescent="0.3">
      <c r="A24" s="12">
        <v>22</v>
      </c>
      <c r="B24" s="2" t="s">
        <v>17</v>
      </c>
      <c r="C24" s="14">
        <v>307513</v>
      </c>
      <c r="D24" s="3" t="s">
        <v>18</v>
      </c>
      <c r="E24" s="3" t="s">
        <v>74</v>
      </c>
      <c r="F24" s="3" t="s">
        <v>19</v>
      </c>
      <c r="G24" s="3" t="s">
        <v>20</v>
      </c>
      <c r="H24" s="8">
        <v>78000</v>
      </c>
      <c r="I24" s="7">
        <f t="shared" si="0"/>
        <v>73019.489400000006</v>
      </c>
      <c r="J24" s="26" t="s">
        <v>96</v>
      </c>
      <c r="K24" s="27" t="s">
        <v>97</v>
      </c>
      <c r="L24" s="1">
        <f t="shared" si="1"/>
        <v>780</v>
      </c>
      <c r="M24">
        <v>6.3852700000000002</v>
      </c>
      <c r="N24">
        <f t="shared" si="2"/>
        <v>4980.5106000000005</v>
      </c>
    </row>
    <row r="25" spans="1:16" ht="46.5" customHeight="1" thickBot="1" x14ac:dyDescent="0.3">
      <c r="A25" s="12">
        <v>23</v>
      </c>
      <c r="B25" s="2" t="s">
        <v>21</v>
      </c>
      <c r="C25" s="14">
        <v>309974</v>
      </c>
      <c r="D25" s="3" t="s">
        <v>25</v>
      </c>
      <c r="E25" s="3" t="s">
        <v>83</v>
      </c>
      <c r="F25" s="3" t="s">
        <v>26</v>
      </c>
      <c r="G25" s="3" t="s">
        <v>26</v>
      </c>
      <c r="H25" s="8">
        <v>26200</v>
      </c>
      <c r="I25" s="7">
        <f t="shared" si="0"/>
        <v>24527.059260000002</v>
      </c>
      <c r="J25" s="26" t="s">
        <v>96</v>
      </c>
      <c r="K25" s="27" t="s">
        <v>97</v>
      </c>
      <c r="L25" s="1">
        <f t="shared" si="1"/>
        <v>262</v>
      </c>
      <c r="M25">
        <v>6.3852700000000002</v>
      </c>
      <c r="N25">
        <f t="shared" si="2"/>
        <v>1672.94074</v>
      </c>
    </row>
    <row r="26" spans="1:16" ht="46.5" customHeight="1" thickBot="1" x14ac:dyDescent="0.3">
      <c r="A26" s="13">
        <v>24</v>
      </c>
      <c r="B26" s="4" t="s">
        <v>32</v>
      </c>
      <c r="C26" s="28">
        <v>310182</v>
      </c>
      <c r="D26" s="5" t="s">
        <v>33</v>
      </c>
      <c r="E26" s="29" t="s">
        <v>84</v>
      </c>
      <c r="F26" s="5" t="s">
        <v>34</v>
      </c>
      <c r="G26" s="5" t="s">
        <v>34</v>
      </c>
      <c r="H26" s="23">
        <v>21838</v>
      </c>
      <c r="I26" s="23">
        <f t="shared" si="0"/>
        <v>20443.5847374</v>
      </c>
      <c r="J26" s="26" t="s">
        <v>96</v>
      </c>
      <c r="K26" s="27" t="s">
        <v>97</v>
      </c>
      <c r="L26" s="1">
        <f t="shared" si="1"/>
        <v>218.38</v>
      </c>
      <c r="M26">
        <v>6.3852700000000002</v>
      </c>
      <c r="N26">
        <f>L26*M26</f>
        <v>1394.4152626</v>
      </c>
    </row>
    <row r="27" spans="1:16" ht="15.75" x14ac:dyDescent="0.25">
      <c r="A27" s="25"/>
      <c r="B27" s="25"/>
      <c r="C27" s="25"/>
      <c r="D27" s="25"/>
      <c r="E27" s="25"/>
      <c r="F27" s="25"/>
      <c r="G27" s="25"/>
      <c r="H27" s="11">
        <f>SUM(H3:H26)</f>
        <v>1281849.56</v>
      </c>
      <c r="I27" s="11">
        <f>SUM(I3:I26)</f>
        <v>1200000.0046001882</v>
      </c>
      <c r="J27" s="11"/>
      <c r="K27" s="11"/>
      <c r="L27" s="1">
        <f>SUM(L3:L26)</f>
        <v>12818.495599999998</v>
      </c>
      <c r="N27">
        <f>SUM(N3:N26)</f>
        <v>81849.555399812001</v>
      </c>
      <c r="P27">
        <f>L28/L27</f>
        <v>6.3852703588711348</v>
      </c>
    </row>
    <row r="28" spans="1:16" ht="15.75" x14ac:dyDescent="0.25">
      <c r="H28" s="25"/>
      <c r="I28" s="25"/>
      <c r="J28" s="25"/>
      <c r="K28" s="25"/>
      <c r="L28" s="10">
        <f>H27-1200000</f>
        <v>81849.560000000056</v>
      </c>
    </row>
  </sheetData>
  <mergeCells count="2">
    <mergeCell ref="J2:K2"/>
    <mergeCell ref="A1:K1"/>
  </mergeCells>
  <pageMargins left="0.23622047244094491" right="0.23622047244094491" top="0.35433070866141736" bottom="0.35433070866141736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Stefan</cp:lastModifiedBy>
  <cp:lastPrinted>2019-06-20T08:49:33Z</cp:lastPrinted>
  <dcterms:created xsi:type="dcterms:W3CDTF">2019-06-04T12:28:39Z</dcterms:created>
  <dcterms:modified xsi:type="dcterms:W3CDTF">2020-01-08T09:05:17Z</dcterms:modified>
</cp:coreProperties>
</file>